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Vos300\企画広報__共通\高専連携係\※※オープンハウス※※\R7年度\★R7オープンハウス\"/>
    </mc:Choice>
  </mc:AlternateContent>
  <xr:revisionPtr revIDLastSave="0" documentId="13_ncr:1_{5EEE0C83-B6E8-48C9-AA6C-C5762A53B11B}" xr6:coauthVersionLast="47" xr6:coauthVersionMax="47" xr10:uidLastSave="{00000000-0000-0000-0000-000000000000}"/>
  <bookViews>
    <workbookView xWindow="-120" yWindow="-120" windowWidth="29040" windowHeight="15840" xr2:uid="{00000000-000D-0000-FFFF-FFFF00000000}"/>
  </bookViews>
  <sheets>
    <sheet name="入力用シート" sheetId="1" r:id="rId1"/>
    <sheet name="DB" sheetId="12" state="hidden" r:id="rId2"/>
    <sheet name="（非表示）高専data" sheetId="3" state="hidden" r:id="rId3"/>
    <sheet name="（非表示）総表の値をコピー" sheetId="13" state="hidden" r:id="rId4"/>
  </sheets>
  <definedNames>
    <definedName name="_xlnm._FilterDatabase" localSheetId="3" hidden="1">'（非表示）総表の値をコピー'!$A$1:$AC$133</definedName>
    <definedName name="①">#REF!</definedName>
    <definedName name="②">#REF!</definedName>
    <definedName name="③">#REF!</definedName>
    <definedName name="④">#REF!</definedName>
    <definedName name="⑤">#REF!</definedName>
    <definedName name="⑥">#REF!</definedName>
    <definedName name="⑦">#REF!</definedName>
    <definedName name="_xlnm.Print_Area" localSheetId="2">'（非表示）高専data'!$A$1:$C$62</definedName>
    <definedName name="_xlnm.Print_Area" localSheetId="3">'（非表示）総表の値をコピー'!$B$1:$AB$82</definedName>
    <definedName name="_xlnm.Print_Area" localSheetId="0">入力用シート!$B$1:$AK$54</definedName>
    <definedName name="_xlnm.Print_Titles" localSheetId="2">'（非表示）高専data'!#REF!</definedName>
    <definedName name="_xlnm.Print_Titles" localSheetId="3">'（非表示）総表の値をコピー'!$1:$1</definedName>
    <definedName name="テーマNo.">#REF!</definedName>
    <definedName name="フロンティア">#REF!</definedName>
    <definedName name="希望無">#REF!</definedName>
    <definedName name="希望有">#REF!</definedName>
    <definedName name="専攻科">#REF!</definedName>
    <definedName name="専攻科生の為対象外">#REF!</definedName>
    <definedName name="通常">#REF!</definedName>
    <definedName name="本科">#REF!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5" i="1" l="1"/>
  <c r="AM38" i="1"/>
  <c r="AM34" i="1"/>
  <c r="AM33" i="1"/>
  <c r="AM37" i="1"/>
  <c r="AM30" i="1"/>
  <c r="AK2" i="12"/>
  <c r="AJ2" i="12"/>
  <c r="AI2" i="12"/>
  <c r="AL39" i="1"/>
  <c r="AM39" i="1"/>
  <c r="F38" i="1"/>
  <c r="AB37" i="1"/>
  <c r="S37" i="1"/>
  <c r="U2" i="12"/>
  <c r="M37" i="1"/>
  <c r="F34" i="1"/>
  <c r="AB33" i="1"/>
  <c r="S33" i="1"/>
  <c r="P2" i="12"/>
  <c r="M33" i="1"/>
  <c r="AB29" i="1"/>
  <c r="S29" i="1"/>
  <c r="K2" i="12"/>
  <c r="F30" i="1"/>
  <c r="M29" i="1"/>
  <c r="AL35" i="1"/>
  <c r="AM35" i="1"/>
  <c r="AL31" i="1"/>
  <c r="AM31" i="1"/>
  <c r="AM23" i="1"/>
  <c r="AH2" i="12"/>
  <c r="AG2" i="12"/>
  <c r="AF2" i="12"/>
  <c r="AE2" i="12"/>
  <c r="AD2" i="12"/>
  <c r="AC2" i="12"/>
  <c r="AB2" i="12"/>
  <c r="AA2" i="12"/>
  <c r="Y2" i="12"/>
  <c r="X2" i="12"/>
  <c r="W2" i="12"/>
  <c r="T2" i="12"/>
  <c r="R2" i="12"/>
  <c r="O2" i="12"/>
  <c r="M2" i="12"/>
  <c r="J2" i="12"/>
  <c r="G2" i="12"/>
  <c r="F2" i="12"/>
  <c r="E2" i="12"/>
  <c r="D2" i="12"/>
  <c r="C2" i="12"/>
  <c r="B2" i="12"/>
  <c r="C2" i="3"/>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1" i="3"/>
  <c r="A2" i="3"/>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1" i="3"/>
  <c r="AM29" i="1"/>
  <c r="AF12" i="1" a="1"/>
  <c r="AF12" i="1"/>
  <c r="AB12" i="1" a="1"/>
  <c r="AB12" i="1"/>
  <c r="N2" i="12"/>
  <c r="I2" i="12"/>
  <c r="S2" i="12"/>
  <c r="H2"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<sst xmlns="http://schemas.openxmlformats.org/spreadsheetml/2006/main" count="3276" uniqueCount="728">
  <si>
    <t>〈記入注意点〉</t>
    <rPh sb="1" eb="3">
      <t>キニュウ</t>
    </rPh>
    <rPh sb="3" eb="6">
      <t>チュウイテン</t>
    </rPh>
    <phoneticPr fontId="2"/>
  </si>
  <si>
    <t>希望研修テーマ</t>
    <phoneticPr fontId="3"/>
  </si>
  <si>
    <t>希望研修期間等</t>
    <phoneticPr fontId="3"/>
  </si>
  <si>
    <t>研修期間は、研修テーマ等一覧に記載されている範囲内で希望する期間を選択してください。
研修期間が複数設定されている場合は、希望する期間にならない場合があります。</t>
    <rPh sb="33" eb="35">
      <t>センタク</t>
    </rPh>
    <rPh sb="43" eb="47">
      <t>ケンシュウキカン</t>
    </rPh>
    <rPh sb="48" eb="50">
      <t>フクスウ</t>
    </rPh>
    <rPh sb="50" eb="52">
      <t>セッテイ</t>
    </rPh>
    <rPh sb="57" eb="59">
      <t>バアイ</t>
    </rPh>
    <rPh sb="61" eb="63">
      <t>キボウ</t>
    </rPh>
    <rPh sb="65" eb="67">
      <t>キカン</t>
    </rPh>
    <rPh sb="72" eb="74">
      <t>バアイ</t>
    </rPh>
    <phoneticPr fontId="3"/>
  </si>
  <si>
    <t>希望する研修テーマを受講することにより、現在の学習や実験、卒業研究にどのように生かしていきたいか、あるいは、受講の際、どのような目標を持っているのか、どのようなことをやってみたいのか等について、それぞれのテーマごとに200～300字程度で記入してください。
※ 受入選考時の参考とします。</t>
    <phoneticPr fontId="3"/>
  </si>
  <si>
    <t>その他</t>
    <rPh sb="2" eb="3">
      <t>タ</t>
    </rPh>
    <phoneticPr fontId="3"/>
  </si>
  <si>
    <t>学年・学科</t>
    <rPh sb="0" eb="2">
      <t>ガクネン</t>
    </rPh>
    <rPh sb="3" eb="5">
      <t>ガッカ</t>
    </rPh>
    <phoneticPr fontId="2"/>
  </si>
  <si>
    <t>現住所等</t>
    <rPh sb="0" eb="4">
      <t>ゲンジュウショトウ</t>
    </rPh>
    <phoneticPr fontId="2"/>
  </si>
  <si>
    <t>家族の
連絡先
（緊急連絡先）</t>
    <rPh sb="0" eb="2">
      <t>カゾク</t>
    </rPh>
    <rPh sb="4" eb="7">
      <t>レンラクサキ</t>
    </rPh>
    <rPh sb="9" eb="11">
      <t>キンキュウ</t>
    </rPh>
    <rPh sb="11" eb="14">
      <t>レンラクサキ</t>
    </rPh>
    <phoneticPr fontId="2"/>
  </si>
  <si>
    <t>函館工業高等専門学校</t>
  </si>
  <si>
    <t>苫小牧工業高等専門学校</t>
  </si>
  <si>
    <t>釧路工業高等専門学校</t>
  </si>
  <si>
    <t>旭川工業高等専門学校</t>
  </si>
  <si>
    <t>八戸工業高等専門学校</t>
  </si>
  <si>
    <t>一関工業高等専門学校</t>
  </si>
  <si>
    <t>仙台高等専門学校広瀬キャンパス</t>
    <rPh sb="0" eb="2">
      <t>センダイ</t>
    </rPh>
    <rPh sb="2" eb="4">
      <t>コウトウ</t>
    </rPh>
    <rPh sb="4" eb="6">
      <t>センモン</t>
    </rPh>
    <rPh sb="6" eb="8">
      <t>ガッコウ</t>
    </rPh>
    <rPh sb="8" eb="10">
      <t>ヒロセ</t>
    </rPh>
    <phoneticPr fontId="8"/>
  </si>
  <si>
    <t>仙台高等専門学校名取キャンパス</t>
    <rPh sb="0" eb="2">
      <t>センダイ</t>
    </rPh>
    <rPh sb="2" eb="4">
      <t>コウトウ</t>
    </rPh>
    <rPh sb="4" eb="6">
      <t>センモン</t>
    </rPh>
    <rPh sb="6" eb="8">
      <t>ガッコウ</t>
    </rPh>
    <rPh sb="8" eb="10">
      <t>ナトリ</t>
    </rPh>
    <phoneticPr fontId="8"/>
  </si>
  <si>
    <t>秋田工業高等専門学校</t>
  </si>
  <si>
    <t>鶴岡工業高等専門学校</t>
  </si>
  <si>
    <t>福島工業高等専門学校</t>
  </si>
  <si>
    <t>茨城工業高等専門学校</t>
  </si>
  <si>
    <t>小山工業高等専門学校</t>
  </si>
  <si>
    <t>群馬工業高等専門学校</t>
  </si>
  <si>
    <t>木更津工業高等専門学校</t>
  </si>
  <si>
    <t>東京工業高等専門学校</t>
  </si>
  <si>
    <t>長岡工業高等専門学校</t>
  </si>
  <si>
    <t>富山高等専門学校本郷キャンパス</t>
    <rPh sb="0" eb="2">
      <t>トヤマ</t>
    </rPh>
    <rPh sb="2" eb="4">
      <t>コウトウ</t>
    </rPh>
    <rPh sb="4" eb="6">
      <t>センモン</t>
    </rPh>
    <rPh sb="6" eb="8">
      <t>ガッコウ</t>
    </rPh>
    <rPh sb="8" eb="10">
      <t>ホンゴウ</t>
    </rPh>
    <phoneticPr fontId="8"/>
  </si>
  <si>
    <t>富山高等専門学校射水キャンパス</t>
    <rPh sb="0" eb="2">
      <t>トヤマ</t>
    </rPh>
    <rPh sb="2" eb="4">
      <t>コウトウ</t>
    </rPh>
    <rPh sb="4" eb="6">
      <t>センモン</t>
    </rPh>
    <rPh sb="6" eb="8">
      <t>ガッコウ</t>
    </rPh>
    <rPh sb="8" eb="10">
      <t>イミズ</t>
    </rPh>
    <phoneticPr fontId="8"/>
  </si>
  <si>
    <t>石川工業高等専門学校</t>
  </si>
  <si>
    <t>福井工業高等専門学校</t>
  </si>
  <si>
    <t>長野工業高等専門学校</t>
  </si>
  <si>
    <t>岐阜工業高等専門学校</t>
  </si>
  <si>
    <t>沼津工業高等専門学校</t>
  </si>
  <si>
    <t>豊田工業高等専門学校</t>
  </si>
  <si>
    <t>鳥羽商船高等専門学校</t>
  </si>
  <si>
    <t>鈴鹿工業高等専門学校</t>
  </si>
  <si>
    <t>舞鶴工業高等専門学校</t>
  </si>
  <si>
    <t>明石工業高等専門学校</t>
  </si>
  <si>
    <t>奈良工業高等専門学校</t>
  </si>
  <si>
    <t>和歌山工業高等専門学校</t>
  </si>
  <si>
    <t>米子工業高等専門学校</t>
  </si>
  <si>
    <t>松江工業高等専門学校</t>
  </si>
  <si>
    <t>津山工業高等専門学校</t>
  </si>
  <si>
    <t>広島商船高等専門学校</t>
  </si>
  <si>
    <t>呉工業高等専門学校</t>
  </si>
  <si>
    <t>徳山工業高等専門学校</t>
  </si>
  <si>
    <t>宇部工業高等専門学校</t>
  </si>
  <si>
    <t>大島商船高等専門学校</t>
  </si>
  <si>
    <t>阿南工業高等専門学校</t>
  </si>
  <si>
    <t>香川高等専門学校高松キャンパス</t>
    <rPh sb="0" eb="2">
      <t>カガワ</t>
    </rPh>
    <rPh sb="2" eb="4">
      <t>コウトウ</t>
    </rPh>
    <rPh sb="4" eb="6">
      <t>センモン</t>
    </rPh>
    <rPh sb="6" eb="8">
      <t>ガッコウ</t>
    </rPh>
    <rPh sb="8" eb="10">
      <t>タカマツ</t>
    </rPh>
    <phoneticPr fontId="8"/>
  </si>
  <si>
    <t>香川高等専門学校詫間キャンパス</t>
    <rPh sb="0" eb="2">
      <t>カガワ</t>
    </rPh>
    <rPh sb="2" eb="4">
      <t>コウトウ</t>
    </rPh>
    <rPh sb="4" eb="6">
      <t>センモン</t>
    </rPh>
    <rPh sb="6" eb="8">
      <t>ガッコウ</t>
    </rPh>
    <rPh sb="8" eb="10">
      <t>タクマ</t>
    </rPh>
    <phoneticPr fontId="8"/>
  </si>
  <si>
    <t>新居浜工業高等専門学校</t>
  </si>
  <si>
    <t>弓削商船高等専門学校</t>
  </si>
  <si>
    <t>高知工業高等専門学校</t>
  </si>
  <si>
    <t>久留米工業高等専門学校</t>
    <rPh sb="3" eb="5">
      <t>コウギョウ</t>
    </rPh>
    <phoneticPr fontId="9"/>
  </si>
  <si>
    <t>有明工業高等専門学校</t>
  </si>
  <si>
    <t>北九州工業高等専門学校</t>
  </si>
  <si>
    <t>佐世保工業高等専門学校</t>
  </si>
  <si>
    <t>熊本高等専門学校八代キャンパス</t>
  </si>
  <si>
    <t>熊本高等専門学校熊本キャンパス</t>
    <rPh sb="8" eb="10">
      <t>クマモト</t>
    </rPh>
    <phoneticPr fontId="8"/>
  </si>
  <si>
    <t>大分工業高等専門学校</t>
  </si>
  <si>
    <t>都城工業高等専門学校</t>
  </si>
  <si>
    <t>鹿児島工業高等専門学校</t>
  </si>
  <si>
    <t>沖縄工業高等専門学校</t>
  </si>
  <si>
    <t>近畿大学工業高等専門学校</t>
  </si>
  <si>
    <t>東京都立産業技術高等専門学校　荒川キャンパス</t>
    <rPh sb="0" eb="2">
      <t>トウキョウ</t>
    </rPh>
    <rPh sb="2" eb="4">
      <t>トリツ</t>
    </rPh>
    <rPh sb="4" eb="6">
      <t>サンギョウ</t>
    </rPh>
    <rPh sb="6" eb="8">
      <t>ギジュツ</t>
    </rPh>
    <rPh sb="8" eb="10">
      <t>コウトウ</t>
    </rPh>
    <rPh sb="10" eb="12">
      <t>センモン</t>
    </rPh>
    <rPh sb="12" eb="14">
      <t>ガッコウ</t>
    </rPh>
    <rPh sb="15" eb="17">
      <t>アラカワ</t>
    </rPh>
    <phoneticPr fontId="8"/>
  </si>
  <si>
    <t>東京都立産業技術高等専門学校　品川キャンパス</t>
    <phoneticPr fontId="8"/>
  </si>
  <si>
    <t>大阪公立大学工業高等専門学校</t>
    <rPh sb="2" eb="3">
      <t>コウ</t>
    </rPh>
    <rPh sb="6" eb="8">
      <t>コウギョウ</t>
    </rPh>
    <rPh sb="9" eb="10">
      <t>トウ</t>
    </rPh>
    <rPh sb="10" eb="12">
      <t>センモン</t>
    </rPh>
    <rPh sb="12" eb="14">
      <t>ガッコウ</t>
    </rPh>
    <phoneticPr fontId="8"/>
  </si>
  <si>
    <t>国際高等専門学校</t>
    <rPh sb="0" eb="2">
      <t>コクサイ</t>
    </rPh>
    <rPh sb="2" eb="4">
      <t>コウトウ</t>
    </rPh>
    <rPh sb="4" eb="6">
      <t>センモン</t>
    </rPh>
    <rPh sb="6" eb="8">
      <t>ガッコウ</t>
    </rPh>
    <phoneticPr fontId="8"/>
  </si>
  <si>
    <t>神戸市立工業高等専門学校</t>
    <rPh sb="0" eb="2">
      <t>コウベ</t>
    </rPh>
    <rPh sb="2" eb="4">
      <t>シリツ</t>
    </rPh>
    <rPh sb="4" eb="6">
      <t>コウギョウ</t>
    </rPh>
    <rPh sb="6" eb="8">
      <t>コウトウ</t>
    </rPh>
    <rPh sb="8" eb="10">
      <t>センモン</t>
    </rPh>
    <rPh sb="10" eb="12">
      <t>ガッコウ</t>
    </rPh>
    <phoneticPr fontId="8"/>
  </si>
  <si>
    <t>サレジオ工業高等専門学校</t>
    <rPh sb="4" eb="6">
      <t>コウギョウ</t>
    </rPh>
    <rPh sb="6" eb="8">
      <t>コウトウ</t>
    </rPh>
    <rPh sb="8" eb="10">
      <t>センモン</t>
    </rPh>
    <rPh sb="10" eb="12">
      <t>ガッコウ</t>
    </rPh>
    <phoneticPr fontId="8"/>
  </si>
  <si>
    <t>第</t>
    <rPh sb="0" eb="1">
      <t>ダイ</t>
    </rPh>
    <phoneticPr fontId="2"/>
  </si>
  <si>
    <t>学年</t>
    <rPh sb="0" eb="2">
      <t>ガクネン</t>
    </rPh>
    <phoneticPr fontId="2"/>
  </si>
  <si>
    <t>性別</t>
    <rPh sb="0" eb="2">
      <t>セイベツ</t>
    </rPh>
    <phoneticPr fontId="2"/>
  </si>
  <si>
    <t>〒</t>
    <phoneticPr fontId="2"/>
  </si>
  <si>
    <t>－</t>
    <phoneticPr fontId="2"/>
  </si>
  <si>
    <t>E-mail</t>
    <phoneticPr fontId="2"/>
  </si>
  <si>
    <t>TEL</t>
    <phoneticPr fontId="2"/>
  </si>
  <si>
    <t>（連絡用携帯電話等）</t>
    <rPh sb="1" eb="4">
      <t>レンラクヨウ</t>
    </rPh>
    <rPh sb="4" eb="8">
      <t>ケイタイデンワ</t>
    </rPh>
    <rPh sb="8" eb="9">
      <t>トウ</t>
    </rPh>
    <phoneticPr fontId="2"/>
  </si>
  <si>
    <t>研修テーマ</t>
    <rPh sb="0" eb="2">
      <t>ケンシュウ</t>
    </rPh>
    <phoneticPr fontId="2"/>
  </si>
  <si>
    <t>技術革新フロンティアコースの希望</t>
    <rPh sb="0" eb="2">
      <t>ギジュツ</t>
    </rPh>
    <rPh sb="2" eb="4">
      <t>カクシン</t>
    </rPh>
    <rPh sb="14" eb="16">
      <t>キボウ</t>
    </rPh>
    <phoneticPr fontId="2"/>
  </si>
  <si>
    <t>第１希望　研修テーマNo.</t>
    <rPh sb="0" eb="1">
      <t>ダイ</t>
    </rPh>
    <rPh sb="2" eb="4">
      <t>キボウ</t>
    </rPh>
    <rPh sb="5" eb="7">
      <t>ケンシュウ</t>
    </rPh>
    <phoneticPr fontId="2"/>
  </si>
  <si>
    <t>希望研修期間</t>
    <rPh sb="0" eb="2">
      <t>キボウ</t>
    </rPh>
    <rPh sb="2" eb="4">
      <t>ケンシュウ</t>
    </rPh>
    <rPh sb="4" eb="6">
      <t>キカン</t>
    </rPh>
    <phoneticPr fontId="2"/>
  </si>
  <si>
    <t>研修テーマを
選択した理由</t>
    <rPh sb="0" eb="2">
      <t>ケンシュウ</t>
    </rPh>
    <rPh sb="7" eb="9">
      <t>センタク</t>
    </rPh>
    <rPh sb="11" eb="13">
      <t>リユウ</t>
    </rPh>
    <phoneticPr fontId="2"/>
  </si>
  <si>
    <t>第２希望　研修テーマNo.</t>
    <rPh sb="0" eb="1">
      <t>ダイ</t>
    </rPh>
    <rPh sb="2" eb="4">
      <t>キボウ</t>
    </rPh>
    <rPh sb="5" eb="7">
      <t>ケンシュウ</t>
    </rPh>
    <phoneticPr fontId="2"/>
  </si>
  <si>
    <t>第３希望　研修テーマNo.</t>
    <rPh sb="0" eb="1">
      <t>ダイ</t>
    </rPh>
    <rPh sb="2" eb="4">
      <t>キボウ</t>
    </rPh>
    <rPh sb="5" eb="7">
      <t>ケンシュウ</t>
    </rPh>
    <phoneticPr fontId="2"/>
  </si>
  <si>
    <t>実施形態</t>
    <rPh sb="0" eb="2">
      <t>ジッシ</t>
    </rPh>
    <rPh sb="2" eb="4">
      <t>ケイタイ</t>
    </rPh>
    <phoneticPr fontId="2"/>
  </si>
  <si>
    <t>指定ホテル利用の有無</t>
    <rPh sb="0" eb="2">
      <t>シテイ</t>
    </rPh>
    <rPh sb="5" eb="7">
      <t>リヨウ</t>
    </rPh>
    <rPh sb="8" eb="10">
      <t>ウム</t>
    </rPh>
    <phoneticPr fontId="2"/>
  </si>
  <si>
    <t>指定ホテルへの個人情報提供の可否※</t>
    <rPh sb="0" eb="2">
      <t>シテイ</t>
    </rPh>
    <rPh sb="7" eb="11">
      <t>コジンジョウホウ</t>
    </rPh>
    <rPh sb="11" eb="13">
      <t>テイキョウ</t>
    </rPh>
    <rPh sb="14" eb="16">
      <t>カヒ</t>
    </rPh>
    <phoneticPr fontId="2"/>
  </si>
  <si>
    <t>⇒</t>
    <phoneticPr fontId="2"/>
  </si>
  <si>
    <t>選択して下さい</t>
    <rPh sb="0" eb="2">
      <t>センタク</t>
    </rPh>
    <rPh sb="4" eb="5">
      <t>クダ</t>
    </rPh>
    <phoneticPr fontId="3"/>
  </si>
  <si>
    <t>直接入力して下さい</t>
    <rPh sb="0" eb="2">
      <t>チョクセツ</t>
    </rPh>
    <rPh sb="2" eb="4">
      <t>ニュウリョク</t>
    </rPh>
    <rPh sb="6" eb="7">
      <t>シタ</t>
    </rPh>
    <phoneticPr fontId="3"/>
  </si>
  <si>
    <t>日</t>
    <rPh sb="0" eb="1">
      <t>ニチ</t>
    </rPh>
    <phoneticPr fontId="2"/>
  </si>
  <si>
    <t>月</t>
    <rPh sb="0" eb="1">
      <t>ガツ</t>
    </rPh>
    <phoneticPr fontId="2"/>
  </si>
  <si>
    <t>令和７年</t>
    <rPh sb="0" eb="2">
      <t>レイワ</t>
    </rPh>
    <rPh sb="3" eb="4">
      <t>ネン</t>
    </rPh>
    <phoneticPr fontId="2"/>
  </si>
  <si>
    <t>オンライン</t>
  </si>
  <si>
    <t>高　専　名</t>
    <rPh sb="0" eb="1">
      <t>コウ</t>
    </rPh>
    <rPh sb="2" eb="3">
      <t>セン</t>
    </rPh>
    <rPh sb="4" eb="5">
      <t>ナ</t>
    </rPh>
    <phoneticPr fontId="2"/>
  </si>
  <si>
    <t>フリガナ</t>
  </si>
  <si>
    <t>メールアドレス</t>
  </si>
  <si>
    <t>申込順</t>
    <rPh sb="0" eb="2">
      <t>モウシコミ</t>
    </rPh>
    <rPh sb="2" eb="3">
      <t>ジュン</t>
    </rPh>
    <phoneticPr fontId="13"/>
  </si>
  <si>
    <t>高専№</t>
    <rPh sb="0" eb="2">
      <t>コウセン</t>
    </rPh>
    <phoneticPr fontId="13"/>
  </si>
  <si>
    <t>所属高専</t>
    <rPh sb="0" eb="2">
      <t>ショゾク</t>
    </rPh>
    <phoneticPr fontId="13"/>
  </si>
  <si>
    <t>氏名</t>
    <rPh sb="0" eb="2">
      <t>シメイ</t>
    </rPh>
    <phoneticPr fontId="13"/>
  </si>
  <si>
    <t>性別</t>
    <rPh sb="0" eb="2">
      <t>セイベツ</t>
    </rPh>
    <phoneticPr fontId="13"/>
  </si>
  <si>
    <t>学科</t>
    <rPh sb="0" eb="2">
      <t>ガッカ</t>
    </rPh>
    <phoneticPr fontId="13"/>
  </si>
  <si>
    <t>学年</t>
    <rPh sb="0" eb="2">
      <t>ガクネン</t>
    </rPh>
    <phoneticPr fontId="13"/>
  </si>
  <si>
    <t>1分野</t>
    <rPh sb="1" eb="3">
      <t>ブンヤ</t>
    </rPh>
    <phoneticPr fontId="11"/>
  </si>
  <si>
    <t>第1希望
テーマ№</t>
    <rPh sb="0" eb="1">
      <t>ダイ</t>
    </rPh>
    <rPh sb="2" eb="4">
      <t>キボウ</t>
    </rPh>
    <phoneticPr fontId="13"/>
  </si>
  <si>
    <t>1可否</t>
  </si>
  <si>
    <t>1日程</t>
    <rPh sb="1" eb="3">
      <t>ニッテイ</t>
    </rPh>
    <phoneticPr fontId="13"/>
  </si>
  <si>
    <t>2分野</t>
    <rPh sb="1" eb="3">
      <t>ブンヤ</t>
    </rPh>
    <phoneticPr fontId="11"/>
  </si>
  <si>
    <t>第2希望テーマ№</t>
    <rPh sb="0" eb="1">
      <t>ダイ</t>
    </rPh>
    <rPh sb="2" eb="4">
      <t>キボウ</t>
    </rPh>
    <phoneticPr fontId="13"/>
  </si>
  <si>
    <t>2可否</t>
  </si>
  <si>
    <t>2日程</t>
    <rPh sb="1" eb="3">
      <t>ニッテイ</t>
    </rPh>
    <phoneticPr fontId="13"/>
  </si>
  <si>
    <t>3分野</t>
    <rPh sb="1" eb="3">
      <t>ブンヤ</t>
    </rPh>
    <phoneticPr fontId="11"/>
  </si>
  <si>
    <t>第3希望テーマ№</t>
    <rPh sb="0" eb="1">
      <t>ダイ</t>
    </rPh>
    <rPh sb="2" eb="4">
      <t>キボウ</t>
    </rPh>
    <phoneticPr fontId="13"/>
  </si>
  <si>
    <t>3可否</t>
  </si>
  <si>
    <t>3日程</t>
    <rPh sb="1" eb="3">
      <t>ニッテイ</t>
    </rPh>
    <phoneticPr fontId="13"/>
  </si>
  <si>
    <t>フロンティアコース希望</t>
    <rPh sb="9" eb="11">
      <t>キボウ</t>
    </rPh>
    <phoneticPr fontId="11"/>
  </si>
  <si>
    <t>備考</t>
    <rPh sb="0" eb="2">
      <t>ビコウ</t>
    </rPh>
    <phoneticPr fontId="11"/>
  </si>
  <si>
    <t>ホテル利用</t>
    <rPh sb="3" eb="5">
      <t>リヨウ</t>
    </rPh>
    <phoneticPr fontId="11"/>
  </si>
  <si>
    <t>個人情報提供</t>
    <rPh sb="0" eb="2">
      <t>コジン</t>
    </rPh>
    <rPh sb="2" eb="4">
      <t>ジョウホウ</t>
    </rPh>
    <rPh sb="4" eb="6">
      <t>テイキョウ</t>
    </rPh>
    <phoneticPr fontId="11"/>
  </si>
  <si>
    <t>現住所
〒</t>
  </si>
  <si>
    <t>現住所</t>
    <rPh sb="0" eb="3">
      <t>ゲンジュウショ</t>
    </rPh>
    <phoneticPr fontId="11"/>
  </si>
  <si>
    <t>現住所
電話番号</t>
    <rPh sb="0" eb="3">
      <t>ゲンジュウショ</t>
    </rPh>
    <rPh sb="4" eb="6">
      <t>デンワ</t>
    </rPh>
    <rPh sb="6" eb="8">
      <t>バンゴウ</t>
    </rPh>
    <phoneticPr fontId="11"/>
  </si>
  <si>
    <t>家族住所〒</t>
    <rPh sb="0" eb="2">
      <t>カゾク</t>
    </rPh>
    <phoneticPr fontId="11"/>
  </si>
  <si>
    <t>家族
電話番号</t>
    <rPh sb="0" eb="2">
      <t>カゾク</t>
    </rPh>
    <rPh sb="3" eb="5">
      <t>デンワ</t>
    </rPh>
    <rPh sb="5" eb="7">
      <t>バンゴウ</t>
    </rPh>
    <phoneticPr fontId="11"/>
  </si>
  <si>
    <t>高専事務所属</t>
    <rPh sb="0" eb="2">
      <t>コウセン</t>
    </rPh>
    <rPh sb="2" eb="4">
      <t>ジム</t>
    </rPh>
    <rPh sb="4" eb="6">
      <t>ショゾク</t>
    </rPh>
    <phoneticPr fontId="11"/>
  </si>
  <si>
    <t>事務担当者氏名</t>
    <rPh sb="0" eb="2">
      <t>ジム</t>
    </rPh>
    <rPh sb="2" eb="5">
      <t>タントウシャ</t>
    </rPh>
    <rPh sb="5" eb="7">
      <t>シメイ</t>
    </rPh>
    <phoneticPr fontId="11"/>
  </si>
  <si>
    <t>事務担当者email</t>
    <rPh sb="0" eb="2">
      <t>ジム</t>
    </rPh>
    <rPh sb="2" eb="5">
      <t>タントウシャ</t>
    </rPh>
    <phoneticPr fontId="11"/>
  </si>
  <si>
    <t>※このシートに記入した情報は、受入教員にも共有いたしますので、あらかじめご了承ください。</t>
    <rPh sb="7" eb="9">
      <t>キニュウ</t>
    </rPh>
    <rPh sb="11" eb="13">
      <t>ジョウホウ</t>
    </rPh>
    <rPh sb="15" eb="17">
      <t>ウケイ</t>
    </rPh>
    <rPh sb="17" eb="19">
      <t>キョウイン</t>
    </rPh>
    <rPh sb="21" eb="23">
      <t>キョウユウ</t>
    </rPh>
    <rPh sb="37" eb="39">
      <t>リョウショウ</t>
    </rPh>
    <phoneticPr fontId="2"/>
  </si>
  <si>
    <t>研修テーマの詳細をHPでご確認のうえ、下記に第１希望～第３希望のテーマNo.をご記入ください。</t>
    <rPh sb="0" eb="2">
      <t>ケンシュウ</t>
    </rPh>
    <rPh sb="6" eb="8">
      <t>ショウサイ</t>
    </rPh>
    <rPh sb="13" eb="15">
      <t>カクニン</t>
    </rPh>
    <rPh sb="19" eb="21">
      <t>カキ</t>
    </rPh>
    <rPh sb="22" eb="23">
      <t>ダイ</t>
    </rPh>
    <rPh sb="24" eb="26">
      <t>キボウ</t>
    </rPh>
    <rPh sb="27" eb="28">
      <t>ダイ</t>
    </rPh>
    <rPh sb="29" eb="31">
      <t>キボウ</t>
    </rPh>
    <rPh sb="40" eb="42">
      <t>キニュウ</t>
    </rPh>
    <phoneticPr fontId="2"/>
  </si>
  <si>
    <t>研修テーマを
選択した理由</t>
    <phoneticPr fontId="3"/>
  </si>
  <si>
    <t>令和７年度長岡技術科学大学オープンハウス受講申込書</t>
    <rPh sb="0" eb="2">
      <t>レイワ</t>
    </rPh>
    <rPh sb="3" eb="5">
      <t>ネンド</t>
    </rPh>
    <rPh sb="5" eb="9">
      <t>ナガオカギジュツ</t>
    </rPh>
    <rPh sb="9" eb="11">
      <t>カガク</t>
    </rPh>
    <rPh sb="11" eb="13">
      <t>ダイガク</t>
    </rPh>
    <rPh sb="20" eb="25">
      <t>ジュコウモウシコミショ</t>
    </rPh>
    <phoneticPr fontId="2"/>
  </si>
  <si>
    <t>※以下の欄は、クラス担当教員及び事務担当者が記入してください。
　本学への申込みは、各高等専門学校でお取りまとめいただきご提出願います。</t>
    <phoneticPr fontId="2"/>
  </si>
  <si>
    <t>クラス担当教員</t>
    <rPh sb="3" eb="5">
      <t>タントウ</t>
    </rPh>
    <rPh sb="5" eb="7">
      <t>キョウイン</t>
    </rPh>
    <phoneticPr fontId="2"/>
  </si>
  <si>
    <t>単位認定の有無</t>
    <rPh sb="0" eb="2">
      <t>タンイ</t>
    </rPh>
    <rPh sb="2" eb="4">
      <t>ニンテイ</t>
    </rPh>
    <rPh sb="5" eb="7">
      <t>ウム</t>
    </rPh>
    <phoneticPr fontId="2"/>
  </si>
  <si>
    <t>受入決定送付先
事務担当者</t>
    <rPh sb="0" eb="2">
      <t>ウケイ</t>
    </rPh>
    <rPh sb="2" eb="4">
      <t>ケッテイ</t>
    </rPh>
    <rPh sb="4" eb="7">
      <t>ソウフサキ</t>
    </rPh>
    <rPh sb="8" eb="10">
      <t>ジム</t>
    </rPh>
    <rPh sb="10" eb="13">
      <t>タントウシャ</t>
    </rPh>
    <phoneticPr fontId="2"/>
  </si>
  <si>
    <t>所　属</t>
    <rPh sb="0" eb="1">
      <t>ショ</t>
    </rPh>
    <rPh sb="2" eb="3">
      <t>ゾク</t>
    </rPh>
    <phoneticPr fontId="2"/>
  </si>
  <si>
    <t>氏　名</t>
    <rPh sb="0" eb="1">
      <t>シ</t>
    </rPh>
    <rPh sb="2" eb="3">
      <t>ナ</t>
    </rPh>
    <phoneticPr fontId="2"/>
  </si>
  <si>
    <t>T E L</t>
    <phoneticPr fontId="2"/>
  </si>
  <si>
    <t>学生が受講するにあたり、クラス担当教員の所見をお聞かせください。</t>
    <phoneticPr fontId="2"/>
  </si>
  <si>
    <t>単位認定</t>
    <rPh sb="0" eb="2">
      <t>タンイ</t>
    </rPh>
    <rPh sb="2" eb="4">
      <t>ニンテイ</t>
    </rPh>
    <phoneticPr fontId="2"/>
  </si>
  <si>
    <t>単位</t>
    <rPh sb="0" eb="2">
      <t>タンイ</t>
    </rPh>
    <phoneticPr fontId="2"/>
  </si>
  <si>
    <t>フリガナ（全角）</t>
    <rPh sb="5" eb="7">
      <t>ゼンカク</t>
    </rPh>
    <phoneticPr fontId="2"/>
  </si>
  <si>
    <t>Ｒ７年度様式</t>
    <rPh sb="2" eb="4">
      <t>ネンド</t>
    </rPh>
    <rPh sb="4" eb="6">
      <t>ヨウシキ</t>
    </rPh>
    <phoneticPr fontId="2"/>
  </si>
  <si>
    <t>分野</t>
  </si>
  <si>
    <t>開講式は初日の午前9時から、最終日の終了時刻、服装、持ち物等は各研究室で異なります。（HP参照）</t>
    <rPh sb="0" eb="3">
      <t>カイコウシキ</t>
    </rPh>
    <rPh sb="4" eb="6">
      <t>ショニチ</t>
    </rPh>
    <rPh sb="7" eb="9">
      <t>ゴゼン</t>
    </rPh>
    <rPh sb="10" eb="11">
      <t>ジ</t>
    </rPh>
    <rPh sb="14" eb="17">
      <t>サイシュウビ</t>
    </rPh>
    <rPh sb="18" eb="22">
      <t>シュウリョウジコク</t>
    </rPh>
    <rPh sb="23" eb="25">
      <t>フクソウ</t>
    </rPh>
    <rPh sb="26" eb="27">
      <t>モ</t>
    </rPh>
    <rPh sb="28" eb="29">
      <t>モノ</t>
    </rPh>
    <rPh sb="29" eb="30">
      <t>トウ</t>
    </rPh>
    <rPh sb="31" eb="35">
      <t>カクケンキュウシツ</t>
    </rPh>
    <rPh sb="36" eb="37">
      <t>コト</t>
    </rPh>
    <rPh sb="45" eb="47">
      <t>サンショウ</t>
    </rPh>
    <phoneticPr fontId="3"/>
  </si>
  <si>
    <t xml:space="preserve"> </t>
    <phoneticPr fontId="3"/>
  </si>
  <si>
    <t>通番</t>
    <rPh sb="0" eb="2">
      <t>ツウバン</t>
    </rPh>
    <phoneticPr fontId="3"/>
  </si>
  <si>
    <t>講座№</t>
    <rPh sb="0" eb="2">
      <t>コウザ</t>
    </rPh>
    <phoneticPr fontId="3"/>
  </si>
  <si>
    <t>対象学生</t>
  </si>
  <si>
    <t>テーマ</t>
  </si>
  <si>
    <t>内容</t>
  </si>
  <si>
    <t>担当教員</t>
    <rPh sb="0" eb="2">
      <t>タントウ</t>
    </rPh>
    <rPh sb="2" eb="4">
      <t>キョウイン</t>
    </rPh>
    <phoneticPr fontId="3"/>
  </si>
  <si>
    <t>氏名（主）非表示</t>
    <rPh sb="5" eb="8">
      <t>ヒヒョウジ</t>
    </rPh>
    <phoneticPr fontId="3"/>
  </si>
  <si>
    <t>氏名（副1）非表示</t>
    <rPh sb="6" eb="9">
      <t>ヒヒョウジ</t>
    </rPh>
    <phoneticPr fontId="3"/>
  </si>
  <si>
    <t>氏名（副2）非表示</t>
    <rPh sb="6" eb="9">
      <t>ヒヒョウジ</t>
    </rPh>
    <phoneticPr fontId="3"/>
  </si>
  <si>
    <t>氏名（副3）非表示</t>
    <rPh sb="6" eb="9">
      <t>ヒヒョウジ</t>
    </rPh>
    <phoneticPr fontId="3"/>
  </si>
  <si>
    <t>氏名（副4）非表示</t>
    <rPh sb="6" eb="9">
      <t>ヒヒョウジ</t>
    </rPh>
    <phoneticPr fontId="3"/>
  </si>
  <si>
    <t>実施期間</t>
    <rPh sb="0" eb="2">
      <t>ジッシ</t>
    </rPh>
    <rPh sb="2" eb="4">
      <t>キカン</t>
    </rPh>
    <phoneticPr fontId="3"/>
  </si>
  <si>
    <t>可能期間Ａ　非表示</t>
    <rPh sb="6" eb="9">
      <t>ヒヒョウジ</t>
    </rPh>
    <phoneticPr fontId="3"/>
  </si>
  <si>
    <t>可能期間B　非表示</t>
    <rPh sb="6" eb="9">
      <t>ヒヒョウジ</t>
    </rPh>
    <phoneticPr fontId="3"/>
  </si>
  <si>
    <t>可能期間C　非表示</t>
    <rPh sb="6" eb="9">
      <t>ヒヒョウジ</t>
    </rPh>
    <phoneticPr fontId="3"/>
  </si>
  <si>
    <t>可能回数</t>
  </si>
  <si>
    <t>1回の定員</t>
  </si>
  <si>
    <t>備考１</t>
  </si>
  <si>
    <t>人数増</t>
  </si>
  <si>
    <t>備考２</t>
  </si>
  <si>
    <t>実施
形態</t>
    <phoneticPr fontId="3"/>
  </si>
  <si>
    <t>備考３</t>
  </si>
  <si>
    <t>受講時の服装及び持参物</t>
  </si>
  <si>
    <t>最終日の終了予定時刻</t>
  </si>
  <si>
    <t>備考４</t>
  </si>
  <si>
    <t>フロンティア可否</t>
    <rPh sb="6" eb="8">
      <t>カヒ</t>
    </rPh>
    <phoneticPr fontId="3"/>
  </si>
  <si>
    <t>2100◆R７テーマ計画書_機械_韋.xlsx</t>
  </si>
  <si>
    <t>機械工学分野</t>
  </si>
  <si>
    <t>専攻科生のみ</t>
  </si>
  <si>
    <t>フランジング効果とは、全く同じ波形を少しズラした状態で同時再生することで得られる周波数特性の変化のことである。干渉計で、2次元の白色干渉縞を取得する。その縞は、空間的な位置情報を記録している。干渉縞から、物体の位置情報を得る（復元する）ことができる。これは価値ある情報である。フランジング効果を使い、取得した信号が単なるノイズに見える。その信号に干渉縞があるのかどうかを判別することが本研究の目的である。MatlabかPythonを用いて，得られた信号に対して、フランジング効果を計算する。計算された信号の特徴を用いて、干渉縞の有無を判別する可能性を検討する。光学（特に干渉計、干渉計測）、信号処理（特にデータ処理）、機械学習（特に特徴量に対する理解）を勉強、体験できる。</t>
  </si>
  <si>
    <t/>
  </si>
  <si>
    <t>9月1日（月）～9月5日（金）</t>
  </si>
  <si>
    <t>対面</t>
  </si>
  <si>
    <t>実験装置があるため、リモート不可</t>
  </si>
  <si>
    <t>個人のパソコンがあれば便利。</t>
  </si>
  <si>
    <t>終了予定時刻より遅れる可能性がある。</t>
  </si>
  <si>
    <t>一部、英語の資料を使っている。英語の技術資料が読め、理解できる学生が望ましい。プログラミング（特にMatlabかPython、CかC++も可）の経験者が望ましい。</t>
  </si>
  <si>
    <t>1101.2101◆R７テーマ計画書_機械_倉橋_上林.xlsx</t>
  </si>
  <si>
    <t>本科生及び専攻科生</t>
  </si>
  <si>
    <t>8月18日（月）～8月22日（金）</t>
  </si>
  <si>
    <t>3Dプリンタの使用（部材の製作時間）等も考えて設定しています．</t>
  </si>
  <si>
    <t>可能でしたらノートPCをご持参ください．（※お持ちで無い場合は，研究室のものを使用頂きます．）</t>
  </si>
  <si>
    <t>14:30終了予定</t>
  </si>
  <si>
    <t>1102.2102◆R７テーマ計画書_上村.xlsx</t>
  </si>
  <si>
    <t>雪氷工学研究室でのラボ体験</t>
  </si>
  <si>
    <t>上村靖司</t>
  </si>
  <si>
    <t>杉原幸信</t>
  </si>
  <si>
    <t>基本的に自由ですが、長袖、長ズボン、帽子、運動靴があると良いです。</t>
  </si>
  <si>
    <t>１７：００終了予定</t>
  </si>
  <si>
    <t>1103.2103◆R７テーマ計画書_機械 横田.xlsx</t>
  </si>
  <si>
    <t>オリジナルの合成音声を創ろう！</t>
  </si>
  <si>
    <t>人間の音声は、声帯の振動と声道の共鳴が組み合わさった物理現象です。これらの現象を物理的に理解することで、歌唱指導や発声障害の診断など、さまざまな用途に応用することができます。本テーマでは、オリジナルの合成音声を発することが可能な声道模型の設計と、3Dプリンタでの製作に取り組みます。これらの課題を通して、人間の音声に関する理論・実験を体験するとともに、楽器やオーディオなど、様々な音響機器に関する基礎的な知識を身に着けます。</t>
  </si>
  <si>
    <t>8月25日（月）～8月29日（金）</t>
  </si>
  <si>
    <t>特に指定なし</t>
  </si>
  <si>
    <t>12:00終了予定</t>
  </si>
  <si>
    <t>1104.2104◆R7テーマ計画書山﨑渉.xlsx</t>
  </si>
  <si>
    <t>高性能な超音速翼を空力設計しよう！</t>
  </si>
  <si>
    <t>音速よりも高速な超音速流れでは衝撃波という波が空気中に発生するため、流体物理現象が通常（音速以下の流れ）とは大きく変わります。その影響により、超音速流れで高性能となる翼の形状・形態も通常とは大きく変わってくる事になります。本テーマでは、超音速翼の性能を流体シミュレーションにより評価して、衝撃波や膨張波といった高速流体特有の現象を学んでもらう予定です。その上で、色々と試行錯誤しながら性能の高い超音速翼を設計してもらう予定です。</t>
  </si>
  <si>
    <t>山崎渉</t>
  </si>
  <si>
    <t>特になし</t>
  </si>
  <si>
    <t>16:00終了予定</t>
  </si>
  <si>
    <t>1105.2105◆R７テーマ計画書_山田昇.xlsx</t>
  </si>
  <si>
    <t>次世代エネルギー技術の先端研究を体験しよう！</t>
  </si>
  <si>
    <t>山田昇</t>
  </si>
  <si>
    <t>・服装は自由
・ノートPC等を持参（研修の最後に体験内容を簡単にまとめてもらいます）</t>
  </si>
  <si>
    <t>遅くとも14時</t>
  </si>
  <si>
    <t>1106.2106◆R７テーマ計画書 機械系本間研.xlsx</t>
  </si>
  <si>
    <t>大学院生と学ぶ状態図の基礎学習</t>
  </si>
  <si>
    <t>カーボンニュートラルや自動車の電動化、再生可能エネルギーの導入など材料開発と強く結びつくキーテクノロジーが注目されている。その際、材料開発には状態図の理解が欠かせない。しかし、講義で習う状態図はわかりにくいものが多く、何が大切か理解しにくい。本テーマでは、状態図を座学とコンピューターを用いた状態図計算および熱力学と状態図の関係を高専本科生レベルまで掘り下げて5日間学習する。学習は長岡技術科学大学、機械工学分野の大学院生とともに行い、相互に状態図の基礎を理解、習得する。</t>
  </si>
  <si>
    <t>正午12：00</t>
  </si>
  <si>
    <t>1107.2107◆R７テーマ計画書（機械・鈴木）.xlsx</t>
  </si>
  <si>
    <t>噴流拡散火炎の音響励振〜火炎内の噴流の可視化〜</t>
  </si>
  <si>
    <t>メタンを噴出させ燃焼させることによりできた火炎に横から音波を当てると、火炎がV字に変形します。この音響励振現象を調査する実験に参加してもらいます。本研修では、シャドウグラフ法を用いた流れ場の可視化を中心に実験を行います。プログラミングを用いた画像解析も行う可能性があります（研究の進捗状況によります）。</t>
  </si>
  <si>
    <t>鈴木正太郎</t>
  </si>
  <si>
    <t>作業着があった方が望ましい</t>
  </si>
  <si>
    <t>1108.2108◆R７テーマ計画書_機械・勝身.xlsx</t>
  </si>
  <si>
    <t>ロケット工学入門</t>
  </si>
  <si>
    <t>ロケットの運動力学およびロケットエンジンについて解説するとともに、ペットボトルロケットの特性取得実験を通してペットボトルロケットの最適設計について検討を行う。</t>
  </si>
  <si>
    <t>勝身俊之</t>
  </si>
  <si>
    <t>1109.2109◆R７テーマ計画書_機械遠藤.xlsx</t>
  </si>
  <si>
    <t>制御工学は、対象（機械やロボットなど）を自分の思い通りに操るための科学技術です。本研修では制御工学を学習し、それを応用して、移動ロボットを制御してもらいます。障害物のある環境において、障害物を回避しつつ目標位置まで移動する制御など、様々な制御手法を提案・設計し、シミュレーションや実機を通して、移動ロボットを目標通り操る制御を検討してもらいます。</t>
  </si>
  <si>
    <t>遠藤孝浩</t>
  </si>
  <si>
    <t>特になし。</t>
  </si>
  <si>
    <t>1110.2110◆R７テーマ計画書磯部川村.xlsx</t>
  </si>
  <si>
    <t>最先端のガラス加工を体験！
～超音波でガラスを削る＆銀の結晶を育てる～</t>
  </si>
  <si>
    <t>服装自由</t>
  </si>
  <si>
    <t>15:00終了予定
ご希望があれば、可能な限り調整可能です。</t>
  </si>
  <si>
    <t>1111.2111◆R７テーマ計画書_機械-中田.xlsx</t>
  </si>
  <si>
    <t>マグネシウムは構造用金属材料の中で最も軽く、その密度は１．７Mg/m3と、鉄およびアルミニウムの１/４．５および２/３程度である。このため、マグネシウム合金を自動車部材として使用すれば、低燃費化による二酸化炭素排出量の削減に大きく貢献できると考えられる。一方で、マグネシウム合金には、自動車部材としての実用化を妨げる問題点が多く存在する。本研修では、マグネシウム合金開発の課題である強度特性、異方性、成形性および耐食性に関する基礎的な知識およびその課題解決を目指した特性評価手法を学習する。また、大型プレス機や圧延機による材料製造プロセスの実際も体験する。</t>
  </si>
  <si>
    <t>中田大貴</t>
  </si>
  <si>
    <t>学生の都合により調整可能</t>
  </si>
  <si>
    <t>1112.2112◆R７テーマ計画書_武田馬場.xlsx</t>
  </si>
  <si>
    <t>熱発電・蓄熱材料の作製と評価</t>
  </si>
  <si>
    <t>排熱をはじめとする未利用熱を有効に利用する技術は，エネルギー問題の解決や温室効果ガス排出削減にとって重要な技術です．この研修では，熱から発電する熱電材料，熱を蓄える蓄熱材料の作製から評価まで行うことで，排熱を有効利用するための材料の基礎を学びます．対象とする材料（熱電材料，蓄熱材料）は，受講生と相談して決めます．</t>
  </si>
  <si>
    <t>武田雅敏</t>
  </si>
  <si>
    <t>馬場将亮</t>
  </si>
  <si>
    <t>1113.2113◆R７テーマ計画書山崎洋人.xlsx</t>
  </si>
  <si>
    <t>近年、次世代産業の源泉として技術イノベーションが求められており、特に、医療・創薬のためのナノ流路を活用したの次世代型分子検出デバイスの創出に期待が寄せられている。本研修では、当研究室の独自技術であるナノ流路加工やこれを用いたナノ流体計測のよる生体分子検出を実施します。本研修を通して、次世代技術開発の一端を体験してもらいます。また、研修者自身のアイディアがあれば、オリジナルなテーマでもOKです！！</t>
  </si>
  <si>
    <t>オンライン希望の場合も対応可</t>
  </si>
  <si>
    <t>18：00終了予定。ただし、帰路の交通手段により、終了時間を早めたい場合は、対応を検討いたします。</t>
  </si>
  <si>
    <t>1114.2114◆R７テーマ計画書_溝尻.xlsx</t>
  </si>
  <si>
    <t>金属析出用のインクの作製，レーザプリンティング，グルコースセンサの作製と評価，に取り組みます．材料・プロセス・デバイスそれぞれの研究の魅力を体験していただけます．具体的には下記の項目に取り組んでいただきます．
①インクの作製：酸化銅ナノ粒子やグリオキシル酸Cu錯体の調製
②レーザプリンティング：①で作製したインクを基板に塗布してレーザを照射し，Cuを析出させます．
③センサの作製：②の技術を使ってグルコースセンサを作製します．作製したセンサの評価をします．</t>
  </si>
  <si>
    <t>動きやすい服装．耐薬品・レーザ用ゴーグルは貸借します．</t>
  </si>
  <si>
    <t>14:30終了予定．</t>
  </si>
  <si>
    <t>1115◆R７テーマ計画書_南口ー郭１.xlsx</t>
  </si>
  <si>
    <t>本科生のみ</t>
  </si>
  <si>
    <t>産業廃棄物から作るアロマセラミックス</t>
  </si>
  <si>
    <t>アルミ鋳造で発生する産業廃棄物，アルミドロスを用いて多孔質セラミックスを作製する．その気孔（穴）にアロマオイルを染み込ませることで，アロマセラミックスを作製する．この製造工程を通じて，セラミックスプロセシングやそれに関わる科学技術を理解する．</t>
  </si>
  <si>
    <t>16:00くらいであるが調整可能</t>
  </si>
  <si>
    <t>1116.2116◆R７テーマ計画書_南口ー郭２.xlsx</t>
  </si>
  <si>
    <t>MAX相セラミックスの焼結と特性評価</t>
  </si>
  <si>
    <t>耐熱性が高く，機械的強度や破壊靭性値が高い上，機械加工性も有するMAX相セラミックスをパルス通電焼結によって焼結し，材料評価（X線回折による相同定，走査型電子顕微鏡による組織観察など），機械的特性や切削加工性を評価する．</t>
  </si>
  <si>
    <t>16:00ごろの予定であるが，調整可能</t>
  </si>
  <si>
    <t>1117.2117◆R７テーマ計画書_庄司.xlsx</t>
  </si>
  <si>
    <t>人工細胞膜を使ったバイオセンサを作ろう！</t>
  </si>
  <si>
    <t>細胞は生物の最小単位であり、多くの高性能なセンシング機構を保有しています。特に細胞膜に発現した膜タンパク質は高感度なセンシング機能を有しており、人工的に細胞膜を形成することで、高感度なバイオセンサを構築することが可能です。本研修では、人工細胞膜の形成手法について学び、実際に人工細胞膜を作製し膜タンパク質を再構築したバイオセンサを構築します。さらに、作製したバイオセンサを用いて化学物質の検出実験を行います。</t>
  </si>
  <si>
    <t>庄司観</t>
  </si>
  <si>
    <t>本科、専攻科との合計人数</t>
  </si>
  <si>
    <t>15時ごろ</t>
  </si>
  <si>
    <t>1118◆R７テーマ計画書小林泰秀.xlsx</t>
  </si>
  <si>
    <t>シングルボードコンピュータを用いたダクト能動騒音制御教材の製作</t>
  </si>
  <si>
    <t>長さ約1m程度の塩ビ管（ダクト）に騒音源と制御音源を取り付け、A/D・D/A変換器を介してラズベリーパイ等のシングルボードコンピュータにコントローラを実装するダクト能動騒音制御の実験環境を構成する。これを用いて、フィードフォワード制御による音波の重ね合わせ、周波数応答実験によるシステム同定、ロバスト制御理論によるフィードバック制御系の設計・実装が体験できる教材を製作する。さらに、共振時の振幅を目標値に維持する定常発振制御系の安定条件を実験的に調査し、理論と比較・考察する。</t>
  </si>
  <si>
    <t>小林泰秀</t>
  </si>
  <si>
    <t>1201.2201◆R７テーマ計画書_電気三浦.xlsx</t>
  </si>
  <si>
    <t>電気電子情報工学分野</t>
  </si>
  <si>
    <t>太陽光発電のパワーコンディショナの機能である
・太陽光パネルの最大電力点追従（MPPT）制御
・インバータによる電力系統への連系
について，講義および回路シミュレーション，小型模擬試験装置を用いた実験を通して学ぶ。</t>
  </si>
  <si>
    <t>三浦友史</t>
  </si>
  <si>
    <t>舟木秀明</t>
  </si>
  <si>
    <t>最大参加人数は4名です。</t>
  </si>
  <si>
    <t>特になし。平時の服装で良い。</t>
  </si>
  <si>
    <t>１４：３０の終了を予定していますが，交通手段の時刻にあわせて変更します。</t>
  </si>
  <si>
    <t>1202.2202◆R７テーマ計画書_電気系木村研.xlsx</t>
  </si>
  <si>
    <t>液晶ディスプレイデバイスの作製と評価</t>
  </si>
  <si>
    <t>スマートフォンやノートパソコンに搭載されている液晶ディスプレイの１画素に相当するセルを実際に作製する実習を行います。出来上がったセルの動作確認を通して、光学の基礎を学びます。</t>
  </si>
  <si>
    <t>木村宗弘</t>
  </si>
  <si>
    <t>柴田陽生</t>
  </si>
  <si>
    <t>13時</t>
  </si>
  <si>
    <t>1203.2203◆R７テーマ計画書_電気山下.xlsx</t>
  </si>
  <si>
    <t>シミュレーションで見る原子や電子の世界</t>
  </si>
  <si>
    <t>できればノートPC持参</t>
  </si>
  <si>
    <t>ノートPCが持参できれば可</t>
  </si>
  <si>
    <t>オンラインでも可</t>
  </si>
  <si>
    <t>できればノートPC</t>
  </si>
  <si>
    <t>1204.2204◆R７テーマ計画書_電気_佐々木友之.xlsx</t>
  </si>
  <si>
    <t>作って学ぶテラヘルツメタマテリアル</t>
  </si>
  <si>
    <t>電磁メタマテリアルの作製と評価を通じ、電磁波応用の先端技術に触れながら、電磁波の性質、並びに電磁波と物質との相互作用に対する理解を深めます。電磁メタマテリアルは、波長より小さな構造（サブ波長構造）の集合体です。サブ波長構造の素材、形状、配列などによって、その誘電率と透磁率を人為的に制御できることから、周波数帯を問わず、電磁波の制御素子用材料として注目されています。本研修では、近年、多くの分野で需要が高まりつつあるテラヘルツ帯における電磁波（テラヘルツ波）に着目し、テラヘルツ波用の電磁メタマテリアル（テラヘルツメタマテリアル）の設計と作製を行います。また、その特性を、時間領域分光システムやテラヘルツカメラなどを使って実験的に観察し、理論モデルとの比較などから結果を考察します。</t>
  </si>
  <si>
    <t>佐々木友之</t>
  </si>
  <si>
    <t>服装について特に指定はありません。可能であればノートパソコンを持ってきてください（なくても問題ありません）。</t>
  </si>
  <si>
    <t>14:30頃の終了を予定しています。もし早めに終わりたい等のご希望がございましたらご相談ください。</t>
  </si>
  <si>
    <t>1205.2205◆R７テーマ計画書電気_横倉勇希.xlsx</t>
  </si>
  <si>
    <t>ロボットアクチュエータの制御を実践！</t>
  </si>
  <si>
    <t>ノートパソコンがあると望ましい（貸し出し可）</t>
  </si>
  <si>
    <t>相談によって臨機応変に対応可</t>
  </si>
  <si>
    <t>1206.2206◆R７テーマ計画書江偉華須貝太一.xlsx</t>
  </si>
  <si>
    <t>小型レールガンを作ってみよう！</t>
  </si>
  <si>
    <t>レールガンとは電気の力で金属の飛翔体を加速させる技術で、レールと飛翔体を挟み大電流を流すことで生じるローレンツ力を利用します。本研修では小型のレールガンを一から作って動かしてみます。最初に、レールガンの原理を学習してから、大電流発生回路とレールを製作していきます。出来上がったら実際に電圧をかけて飛翔体をアルミ缶に向けて撃ってみて、実際に飛翔体がどのように飛んだかを高速度カメラを使って観察し、どうすればうまく飛ぶかを検証していきます。これを通して、電磁気学や電気回路の基礎を体験的に学ぶことができると思います。</t>
  </si>
  <si>
    <t>関数電卓</t>
  </si>
  <si>
    <t>1207◆R７テーマ計画書鵜沼玉山.xlsx</t>
  </si>
  <si>
    <t>目に見えない光を操る</t>
  </si>
  <si>
    <t>「目に見えない光」である電波（cmオーダーの波長）や赤外光（μmオーダーの波長）の発生や検出を行うとともに、それらの応用に関する研修を行う。前半では、電波を発生、検出するためのアンテナの作製と評価、および、メタマテリアルを用いた電波の伝搬制御に関する初歩的な実験に取り組むことで、「目に見えない光」の性質や制御方法を学ぶ。後半では、「目に見えない光」の応用として、FTIRを用いた半導体量子井戸（ナノ構造）や身の回りの材料の赤外光吸収測定を行い、小さすぎて目に見えない物質構造の解明に取り組む。</t>
  </si>
  <si>
    <t>高専での学生実験を受講する際に支障がない程度の服装、USBメモリ持参</t>
  </si>
  <si>
    <t>1208◆R７テーマ計画書田中久仁彦.xlsx</t>
  </si>
  <si>
    <t>溶液塗布による透明太陽電池の作製</t>
  </si>
  <si>
    <t>透明太陽電池の実現をめざし，透明半導体であるn型半導体ZnOナノロッドを基板上に生やし，その隙間をとある透明p型半導体で埋めることで，透明なダイオードを作製します．透明ZnOナノロッドや透明ダイオードの電子顕微鏡像撮影，XRD，透過率測定のほか，透明ダイオードの整流特性の観測を行います．疑似太陽光を照射すると・・・うまくできれば少しだけ電流・電圧が発生するはずです．</t>
  </si>
  <si>
    <t>田中久仁彦</t>
  </si>
  <si>
    <t>通常の服装であれば問題ありません。薬品を扱いますが、薬品が服につくことは通常はありません。</t>
  </si>
  <si>
    <t>参加者の都合にあわせますが少なくとも12時まではやります。</t>
  </si>
  <si>
    <t>1209.2209◆R７テーマ計画書_電気藤井.xlsx</t>
  </si>
  <si>
    <t>空中に浮かぶ映像を創って操ろう</t>
  </si>
  <si>
    <t>昨今空中ディスプレイという、空中に映像が浮かんで見えるSF映画のようなディスプレイがセルフレジや本屋の検索端末、エレベーターのボタン等に使われ始めています。空中ディスプレイは、特別な眼鏡をかけたり、スマホなどの機器を通して見たりする必要がないため、だれでも一緒にみることができるディスプレイです。本研修テーマでは、空中ディスプレイの基本的な仕組みについて学んだ後、センサー等を組み合わせた実際の空中ディスプレイを題材に、空中映像を自由に操ることができるオリジナルのプログラムの作成に挑戦していただきます。</t>
  </si>
  <si>
    <t>私服OKです．必要な持参物は特にありません．</t>
  </si>
  <si>
    <t>16時30分頃予定です．</t>
  </si>
  <si>
    <t>Unityを用いたプログラミングを行います。何らかのプログラミング言語の経験があることが望ましいです。</t>
  </si>
  <si>
    <t>1210.2210◆R７テーマ計画書眞田亜紀子.xlsx</t>
  </si>
  <si>
    <t>「数学は難しい」というイメージがありますが，数学は世界共通の理学言語であり，数学があるからこそ工学への応用もあると考えています．本研修では，数学を多方面から興味深く知ることで数学の面白さを感じるととともに，数学が工学にどのように使われているかを体験していただきます．難しい理論や証明を解くのではなく，数学をパズル感覚で楽しいものだと捉えていただくことをモットーにしています．数学を楽しいものだと捉えていただくことで，数学へのさらなる興味が深まることを期待しています．</t>
  </si>
  <si>
    <t>眞田亜紀子</t>
  </si>
  <si>
    <t>服装は自由．自分が利用しているPCやタブレット（プログラミングやスライド作成ができる環境）を持参．</t>
  </si>
  <si>
    <t>1211.2211◆R７テーマ計画書（電気系 杉田）.xlsx</t>
  </si>
  <si>
    <t>最近では、ゲームや音楽を迫力ある音質で楽しむことができるようになってきました。これらには、目的に応じて様々なデジタル信号処理や機械学習の技術が利用されています。例えば、イコライザ―、コンプレッサー、リバーブなど、ユーザーが自分好みの音質に変えることのできるエフェクター機能などがあります。本研修では、オーディオエフェクトシステムや３次元立体音響システムの試作や評価を通して、音の基本的な性質や人の聴覚機能、そしてディジタル信号処理や機械学習の基礎を学びます。音響信号処理の世界を覗いてみませんか？</t>
  </si>
  <si>
    <t>15:00終了予定</t>
  </si>
  <si>
    <t>1212.2212◆R７テーマ計画書_電気南部.xlsx</t>
  </si>
  <si>
    <t>脳の信号を用いたロボットアーム制御</t>
  </si>
  <si>
    <t>本テーマでは、ブレインコンピュータインターフェース(BCI)と呼ばれる、脳の信号を用いて機械を操作するインターフェースの体験として、脳波(EEG)と呼ばれる脳活動計測装置を用いて脳の活動状態を推定し、その推定値を使ったロボットアームの操作を行う。最初にEEGを含む脳活動の計測手法について実習し、実際に脳活動を計測する実験を行う。次に、計測データを使って、Pythonによるプログラミングを行い、脳が活動しているかどうかを判別する簡単な機械学習を用いた解析を行う。この解析で推定された状態（ON/OFFなど）に基づき、ロボットアームを脳活動により制御することを目指す。研修では、2-3名のグループを組んで協力して研修に取り組む予定である。</t>
  </si>
  <si>
    <t>自由</t>
  </si>
  <si>
    <t>1213.2213◆R７テーマ計画書_電気系_平沢.xlsx</t>
  </si>
  <si>
    <t>最新バイオフォトニクス：見えないものを見る技術</t>
  </si>
  <si>
    <t>データまとめ用にノートPCがあると便利です。持参困難な場合には研究室内で使用可能なPCを貸与しますが，台数に制限があるため予めご連絡ください。</t>
  </si>
  <si>
    <t>基本的に１４：００終了予定ですが，個別の事情に応じて調整可能です。</t>
  </si>
  <si>
    <t>1214◆R７テーマ計画書坂本盛嗣.xlsx</t>
  </si>
  <si>
    <t>偏光回折素子が造り出す空中映像</t>
  </si>
  <si>
    <t>映像技術は4K・8Kといった高精細化、VR技術など日々進化しています。その中の一つに空中映像技術があります。これはSF映画などでよく見かける何もない空間にあたかも画像があるように見せるもので、様々な手法が研究されています。我々の研究室では偏光を制御する素子である偏光回折素子を用いた空中映像技術について研究しています。本テーマでは、偏光回折素子を用いた空中映像光学系を組み上げてもらいます。また、その際に必要な偏光制御・光波伝搬の基礎を学んでいただきます。</t>
  </si>
  <si>
    <t>小野浩司</t>
  </si>
  <si>
    <t>坂本盛嗣</t>
  </si>
  <si>
    <t>野田浩平</t>
  </si>
  <si>
    <t>特に無し</t>
  </si>
  <si>
    <t>1215.2215◆R７テーマ計画書-電気・坪根研.xlsx</t>
  </si>
  <si>
    <t>16:00終了予定．ただし，受講者の要望に応じて早めに終了するなどの対応をします．</t>
  </si>
  <si>
    <t>1216◆R７テーマ計画書伊東淳一 (1).xlsx</t>
  </si>
  <si>
    <t>地球温暖化やエネルギー問題を解決する鍵となるのがパワーエレクトロニクスです。パワーエレクトロニクスは電気を上手に使う技術であり，冷蔵庫やエアコンなどの家電製品やスマートフォンの充電器，今話題の電気自動車や太陽光発電など，身の回りの様々なところで使われています。このテーマでは，パワーエレクトロニクスが私たちの生活を快適にする，スゴイ技術であることを実感できます。また，身の回りで使われている回路を通してパワーエレクトロニクスの基礎を勉強できるだけでなく，実際に回路を作って動かすことで研究の楽しさを知ることができます。研修では降圧チョッパ回路のシミュレーションや回路作製，実験を行います。シミュレーションの上手な使い方，実験のむずかしさを学ぶことができます。</t>
  </si>
  <si>
    <t>伊東淳一</t>
  </si>
  <si>
    <t>渡辺大貴</t>
  </si>
  <si>
    <t>服装：指定なし
持ち物：エクセルやパワーポイント等が使用できるパソコン</t>
  </si>
  <si>
    <t>16:10分終了予定</t>
  </si>
  <si>
    <t>1217.2217◆R７テーマ計画書(プラズマ研)電気電子情報系.xlsx</t>
  </si>
  <si>
    <t>体感！！プラズマ</t>
  </si>
  <si>
    <t>固体・液体・気体に次ぐ物質の第４の状態と呼ばれるプラズマは、自然界では恒星やオーロラ、雷などとして見られ、溶接や環境浄化、半導体製造などの人工的に生成したプラズマを用いた様々な産業応用分野が発展しているなど、身近なところに数多く利用されています。本研修では、将来的にプラズマの応用が期待されている究極的なエネルギー技術である核融合発電、次世代宇宙航行用推進機、様々な反応場が形成できる大気圧プラズマ、レーザーアブレーション、パルスパワーに関する実習・研修を通して10年先、20年先を先取りした先端研究を通じてプラズマについて学習します。</t>
  </si>
  <si>
    <t>高橋一匡</t>
  </si>
  <si>
    <t>菊池崇志</t>
  </si>
  <si>
    <t>佐々木徹</t>
  </si>
  <si>
    <t>田中徹</t>
  </si>
  <si>
    <t>自習・データ整理・スライド作成用ノートPC(自習用、任意、学内ではPCを貸し出します)、筆記用具、ノート、カメラ(スマホ可)</t>
  </si>
  <si>
    <t>1301.2301◆R７テーマ計画書_秋元.xlsx</t>
  </si>
  <si>
    <t>情報・経営システム工学分野</t>
  </si>
  <si>
    <t>人間の言語理解に関する脳活動計測実験</t>
  </si>
  <si>
    <t>言語を理解する能力は日常のありとあらゆる場面で必要であるが、中でも教育や学習は言語を通じて行われることがほとんどである。そのため、人間がどのように言語を理解しているかを明らかにすることで、教育や学習をより良いものにすることが期待できる。本研修ではまず、人間の言語理解の仕組みと脳活動計測・統計に関する基礎的な知識を学ぶ。その後、言語理解に関する脳活動計測実験を実施し、結果の解析と発表を行うことを通じて、人間がどのように言語を理解しているのかについて考察を深める。</t>
  </si>
  <si>
    <t>服装の指定はないが、脳波計測を行う場合は頭皮・頭髪にゲルが付着する（シャンプーで洗い流せます）。また、ノートPCの持参が望ましい。</t>
  </si>
  <si>
    <t>13:00～17:00の間で、それぞれの都合に合わせて各自が終了時刻を設定する形とする。</t>
  </si>
  <si>
    <t>1302.2302◆R７テーマ計画書_スポーツ工学・情報学研究室.xlsx</t>
  </si>
  <si>
    <t>スポーツデータの計測と解析</t>
  </si>
  <si>
    <t>無線LANに接続可能なノートPC、ジャージ等の運動できる服装をご用意下さい。</t>
  </si>
  <si>
    <t>1303.2303◆R７テーマ計画書雲居.xlsx</t>
  </si>
  <si>
    <t>オンラインも可能</t>
  </si>
  <si>
    <t>各自１台のPC（ＯＳは問わず，chromeブラウザが使えればよい）を持参すること．</t>
  </si>
  <si>
    <t>14:00頃終了予定．</t>
  </si>
  <si>
    <t>初学者にも対応する予定であるが，Pythonのpandasによるデータ分析を行ったことがあると望ましい．</t>
  </si>
  <si>
    <t>1304◆R７テーマ計画書中平勝子.xlsx</t>
  </si>
  <si>
    <t>人は常に外界から多くの刺激（情報）を享受している．それらはどの様に知覚され，意思決定の材料とされるか，また，知覚された情報はどの様に認知されるか，を概観し，視線計測を中心とした情報獲得に関する実験・分析を行う．また，発展的に，実験結果をどの様に適用すると日常生活における人の行動を説明できるか，について考察する．</t>
  </si>
  <si>
    <t>中平勝子</t>
  </si>
  <si>
    <t>1305◆R７テーマ計画書(鈴木信貴) (2).xlsx</t>
  </si>
  <si>
    <t>経営学の理論・現場・実践</t>
  </si>
  <si>
    <t xml:space="preserve">研修では、経営学はどのような学問なのかを理解するとともに経営学の理論、考え方が経営の現場ではどのように活用されているのか、ＴＱＭ、ＱＣ等の学習、実践（演習）を通して理解します。企業訪問、企業での学習、演習も行う予定です。
１日目：ガイダンス
２日目：経営学の理論の学習及びその演習①
３日目：経営学の理論の学習及びその演習②
４日目：経営学の理論の学習及びその演習③、演習のまとめ
５日目：演習の結果発表、研修のまとめ
</t>
  </si>
  <si>
    <t>鈴木信貴</t>
  </si>
  <si>
    <t>企業訪問、企業での学習、演習の時の服装は、スーツでお願いします。夏なので、ジャケットは不要で、ワイシャツとパンツまたはスカートで構いません。大学での研修時は、私服で問題ありません。持参物として、ノートパソコンを持ってきてください。</t>
  </si>
  <si>
    <t>昼１２時に終了予定。</t>
  </si>
  <si>
    <t>昨年度のオープンハウス研修について、以下の記事がありますので参考にしてください。
オープンハウス（上）https://media.mk-group.co.jp/entry/mknews-gbr-20241101/
オープンハウス（下）https://media.mk-group.co.jp/entry/mknews-gbr-20250101/</t>
  </si>
  <si>
    <t>1306◆R７テーマ計画書羽山徹彩.xlsx</t>
  </si>
  <si>
    <t>羽山徹彩</t>
  </si>
  <si>
    <t>吉田富美男</t>
  </si>
  <si>
    <t>1６：３０終了予定</t>
  </si>
  <si>
    <t>基礎プログラミングの知識がある方が望ましい。</t>
  </si>
  <si>
    <t>1307.2307◆R７テーマ計画書_西山.xlsx</t>
  </si>
  <si>
    <t>ヴァーチャル・リアリティと人間の認知</t>
  </si>
  <si>
    <t>ヴァーチャル・リアリティ（VR）によって人の経験はどのように変わるのか？について、主観的報告と客観的計測を用いて分析する。研修前半はヒトを対象とした実験に用いられる計測手法を学び、その分析手法や解釈について研修を行う。後半はVRを利用した実験を行い、成果をまとめ発表する。本研修を通じて、人間と情報機器の融合を目指したヒューマンインタフェースの未来について考える力を身につける。</t>
  </si>
  <si>
    <t>西山雄大</t>
  </si>
  <si>
    <t>服装自由、持参物特になし</t>
  </si>
  <si>
    <t>参加学生の都合に合わせる</t>
  </si>
  <si>
    <t>1308.2308◆R７テーマ計画書_野村.xlsx</t>
  </si>
  <si>
    <t>ヴァーチャル・リアリティと人間の生体情報</t>
  </si>
  <si>
    <t>ヴァーチャル・リアリティ（VR）を体験した人の体がどのような反応を示すのか？について、人間の生体情報（脳波や心拍数）を用いて分析する。研修前半は脳波計などによる生体情報の取得方法や取得したデータのまとめ方・解釈について研修を行う。後半はVRを利用した実験を行い、成果発表を行う。本研修を通じて、人間と機械を繋ぐ技術である「サイバネティクス」について理解する。</t>
  </si>
  <si>
    <t>野村収作</t>
  </si>
  <si>
    <t>1309.2309◆R７テーマ計画書_大岩.xlsx</t>
  </si>
  <si>
    <t>医学と工学が融合して実現する最先端医療技術に触れ、ウェアラブルデバイスや各種センサーを用いた生体情報計測の体験を通して、医工連携の基本や応用例、さらには未来の医療技術について学びます。</t>
  </si>
  <si>
    <t>大岩孝輔</t>
  </si>
  <si>
    <t>各自PCを持参してください（生体データの解析を行ったりします）。Pythonなどプログラミングの経験があることが望ましいです（もちろん、経験がない方も大歓迎です）。</t>
  </si>
  <si>
    <t>1310.2310◆R７テーマ計画書土居裕和.xlsx</t>
  </si>
  <si>
    <t>実験とデータ科学的アプローチによる”意識と注意”の探究</t>
  </si>
  <si>
    <t>土居裕和</t>
  </si>
  <si>
    <t>1401.2401◆R７テーマ計画書物生西村.xlsx</t>
  </si>
  <si>
    <t>物質生物工学分野</t>
  </si>
  <si>
    <t xml:space="preserve">西村泰介					</t>
  </si>
  <si>
    <t>定員は本科生と専攻科生の合計とする。</t>
  </si>
  <si>
    <t>白衣（なければ事前に要相談）。コンピューターも持参をお願いしたい（無理なら事前に要相談）。</t>
  </si>
  <si>
    <t>遅くとも16：00には終了する予定ですが、参加者の要望により、早く終わることは可能です。</t>
  </si>
  <si>
    <t>1402.2402◆R7テーマ計画書_笠井大輔.xlsx</t>
  </si>
  <si>
    <t xml:space="preserve">微生物を用いた環境浄化と有価物生産をめざして
〜有用土壌細菌のユニークな機能を解き明かす〜						</t>
  </si>
  <si>
    <t xml:space="preserve">"本研究室では、環境中に残留する汚染物質の微生物浄化システムを開発するために、ユニークな土壌細菌の潜在能力を遺伝子および酵素のレベルで解き明かす研究を行なっています。今回の研修では、「有機性廃棄物の分解に関わる微生物の探索と遺伝子の機能解明」をテーマに、組換え微生物の作出や機能遺伝子の異種宿主発現に取り組みます。
本研修で学べる技術：微生物取り扱い（無菌操作や培養）、DNA取り扱い（遺伝子クローニングと形質転換）、タンパク質取り扱い（異種宿主での酵素生産と酵素活性解析）
研究キーワード：環境浄化、有価物生産、環境負荷低減
研究対象：土壌細菌、遺伝子、タンパク質（酵素）、ゲノム"																					
																					</t>
  </si>
  <si>
    <t>笠井大輔</t>
  </si>
  <si>
    <t>1403◆R７テーマ計画書本間剛.xlsx</t>
  </si>
  <si>
    <t>本間剛</t>
  </si>
  <si>
    <t>素足が露出しないような靴でお越しください。その他の保護具は研究室で準備します。</t>
  </si>
  <si>
    <t>14：30ごろを予定してますが、遠方からの学生は相談に応じます。</t>
  </si>
  <si>
    <t>1404◆R７テーマ計画書_物質生物・佐藤.xlsx</t>
  </si>
  <si>
    <t>糖鎖で知る癌細胞の性質</t>
  </si>
  <si>
    <t>糖鎖はグルコースなどの単糖が鎖状に結合した分子であり、核酸、タンパク質に次ぐ第３の生命鎖と呼ばれている。私たちの体を構成するタンパク質のおよそ60%には、糖鎖が結合している。糖鎖は病気になると構造が変化し、タンパク質の働きも変化する。こうした糖鎖構造の変化は、病気のマーカーとして有用である。本研修では糖鎖の構造、生合成と働きを学ぶとともに、癌浸潤や転移といった悪性形質への糖鎖の関わりを学ぶ。さらに、実際に癌細胞を用いて糖鎖を検出する技術を体験する。</t>
  </si>
  <si>
    <t>白衣、ゴーグル、上履きかサンダルなどの室内履き（実験室内は土足厳禁のため）、パソコン（データ整理やプレゼン資料作成のため）</t>
  </si>
  <si>
    <t>生体鉱物の人工合成法の習得</t>
  </si>
  <si>
    <t>増員分はオンライン対応させていただきます。</t>
  </si>
  <si>
    <t>1406◆R７テーマ計画書_物生前川.xlsx</t>
  </si>
  <si>
    <t>前川博史</t>
  </si>
  <si>
    <t>白衣または作業着、保護メガネ</t>
  </si>
  <si>
    <t>17時終了予定</t>
  </si>
  <si>
    <t>1407.2407◆R７テーマ計画書_物生船津.xlsx</t>
  </si>
  <si>
    <t>本研究室では、ナノシートと呼ばれる極薄2次元材料を研究対象とし、新しい材料の提案を目指しています。ナノシートとは、厚さが数nmと単原子または単位格子（物質の最薄）程度の厚さを持つことを特徴としており、表面のみからなる材料といえます。よって、この材料にしか見られない新規特性を示すことも明らかになりつつあり、多方面での活用が期待されています。私達は、この材料の特徴である表面や界面といった面からの研究を深めています。このナノの世界観を味わっていただくために下記を計画しました。
1日目は、ナノシートについて学び(ディスカッション形式)、2日目から4日目は、実際に材料を合成・剥離させることでナノシートに関する一連の作製方法から、できたものを様々な評価設備を使いを確認して頂きます。最終日は、体験したことをまとめ、研究室の学生と一緒に議論することにより、実際の研究室生活を味わっていただきます。</t>
  </si>
  <si>
    <t>船津麻美</t>
  </si>
  <si>
    <t>白衣や作業着、持っているならばPC等の準備をお願いします。</t>
  </si>
  <si>
    <t>15時前後を予定</t>
  </si>
  <si>
    <t>1408.2408◆R７テーマ計画書_発酵科学研究室.xlsx</t>
  </si>
  <si>
    <t>私たちを支える微生物
～発酵食品に秘められたちから～</t>
  </si>
  <si>
    <t>見に見えないだけで、私達の身のまわりは微生物が溢れています。微生物は人類に恩恵を、時として害を与えてきました。また、人類は微生物のちからを（無意識に）利用し、伝統的な発酵食品を作ってきました。いま、様々な発酵食品に含まれる微生物に注目が集まっています。本研修では、日本各地の伝統的な発酵食品にどのような微生物が寄与しているのか、最先端の実験をとおして解析します。
微生物の分離培養・顕微鏡観察・無菌操作・酵素活性測定</t>
  </si>
  <si>
    <t>白衣着用
興味のある地元の発酵食品を持参してください。</t>
  </si>
  <si>
    <t xml:space="preserve">こちらのWebページもご覧ください
（http://www.microorganisms.jp/）。
</t>
  </si>
  <si>
    <t>1409.2409◆R７テーマ計画書物生桑原敬司.xlsx</t>
  </si>
  <si>
    <t>生体分子を利用したバイオセンサの作製</t>
  </si>
  <si>
    <t>我々の研究室では、生物関連物質の持つ高度な機能の工学的応用を目指し，それらを利用したセンサや電池，機能性材料の作製に取り組んでいます。
今回のオープンハウスでは，生体分子の電気化学応用に関連して，電極材料表面の化学修飾法，生体分子の固定法，電気化学測定装置を用いた物質の検出・定量法について学び，バイオセンサの作製やそれを利用した測定を体験してもらいます。</t>
  </si>
  <si>
    <t>桑原敬司</t>
  </si>
  <si>
    <t>1410◆R７テーマ計画書河原成元.xlsx</t>
  </si>
  <si>
    <t>天然ゴムの精製と精製天然ゴム製品の製造</t>
  </si>
  <si>
    <t>天然ゴムは、ラテックスアレルギーの原因となるタンパク質を含んでいる。このアレルゲンタンパク質は、タンパク質に触れれば触れるほどラテックスアレルギーに罹患しやすくなるため、子供が手にする玩具から除去する必要がある。そこで、長岡技術科学大学が開発したタンパク質を天然ゴムから完全に除去する技術を研修する。得られるタンパク質フリー天然ゴムを原料として、スーパーぼるを作製し、その物性試験を行う。</t>
  </si>
  <si>
    <t>河原成元</t>
  </si>
  <si>
    <t>実験着、ゴーグル</t>
  </si>
  <si>
    <t>14：30終了予定</t>
  </si>
  <si>
    <t>1411.2411◆R７テーマ計画書（物生・霜田）.xlsx</t>
  </si>
  <si>
    <t>自閉スペクトラム症に関連する遺伝子の研究が進んでいるが、発症のメカニズムはほとんど不明である。本研修では、神経回路形成の分子メカニズムを調べ、脳の病気・障害について理解するための研究手法を体験する。自閉スペクトラム症に関連する細胞接着分子の遺伝子を培養細胞に導入したときの変化を観察したり、マウスの脳切片を抗体染色したりして、神経回路と細胞接着分子の関係に迫る。</t>
  </si>
  <si>
    <t>15:30終了予定</t>
  </si>
  <si>
    <t>1501.2501◆R７テーマ計画書 松川丸岡.xlsx</t>
  </si>
  <si>
    <t>環境社会基盤工学分野</t>
  </si>
  <si>
    <t>日本の都市では人口減少や高齢化が大きな問題となっています。このテーマでは、長岡市内の実際の地区を取り上げて、現状の都市が抱える問題点を探り、環境にも配慮し、持続可能で魅力的な将来像を検討します。そして、その計画を実現するための「都市計画」のあり方を大学院生と共にグループで考えます。</t>
  </si>
  <si>
    <t>松川寿也</t>
  </si>
  <si>
    <t>丸岡陽</t>
  </si>
  <si>
    <t>対面参加可能な学生のみ申込可（オンライン参加の個別対応不可）</t>
  </si>
  <si>
    <t>自由です</t>
  </si>
  <si>
    <t>1502.2502◆R７テーマ計画書_豊田.xlsx</t>
  </si>
  <si>
    <t>実験から地盤の液状化現象を理解しよう</t>
  </si>
  <si>
    <t>まず，地盤の液状化のメカニズムや国内外の被害について座学により学ぶ．2024年能登半島地震の被害についても詳説する．次に，液状化しやすい模型地盤を作製してもらい，振動台による液状化実験を実施して，液状化を体験してもらう．土の液状化要素試験についても，供試体設置からデータ整理まで一連の流れを学ぶ．さらに，地盤振動問題や地盤沈下問題についても，最新の研究成果を示しながら概説する．</t>
  </si>
  <si>
    <t>14:30終了予定（変更可能，要相談）</t>
  </si>
  <si>
    <t>1503.2503◆R７テーマ計画書髙橋中村.xlsx</t>
  </si>
  <si>
    <t>リモートセンシングによる地形・地物の空間情報の取得と解析入門</t>
  </si>
  <si>
    <t>国土交通省が推進するi-constructionでは，3Dの空間情報が積極的に利用されています。本テーマでは，カメラ・LiDAR・3Dスキャナを用いて，地盤・地物の形状を測量する演習を通じて，3Dの空間情報の取得と処理過程の基礎を学びます。</t>
  </si>
  <si>
    <t>高橋一義</t>
  </si>
  <si>
    <t>ノートPCを持参することが望ましい</t>
  </si>
  <si>
    <t>１５：００終了予定</t>
  </si>
  <si>
    <t>1504.2504◆R７テーマ計画書_下村匠TS.xlsx</t>
  </si>
  <si>
    <t>土木遺産大河津分水路の歴史と令和の大改修工事</t>
  </si>
  <si>
    <t>本学の近くに歴史的土木構造物として有名な大河津分水路があります。その歴史、造った人々の苦労、現在まで果たしてきた役割について、資料、現地調査を通じて学びます。また現在行われている令和の大改修工事の見学を行います。</t>
  </si>
  <si>
    <t>普段着、履き慣れた靴</t>
  </si>
  <si>
    <t>希望に合わせます</t>
  </si>
  <si>
    <t>1505.2505◆R７テーマ計画書_熊倉記入.xlsx</t>
  </si>
  <si>
    <t>気象・雪氷に5日間浸ってみようか</t>
  </si>
  <si>
    <t>●気象・雪氷についてのデータ解析を試す
ネットワーク上で得られる気象・雪氷関係の観測データを処理してみます。テーマについては,参加者の興味ある点から探し出します。
●気象・雪氷の観測機器について学び、それらの設置の様子を調べる
観測機器が設置された場所への見学が主です。
暫定的ですが、長岡AMeDAS観測点、十日町AMeDAS観測点、防災科研雪氷防災研究センター、森林総研十日町試験地などをめぐってみましょう。</t>
  </si>
  <si>
    <t>見学があるのでオンラインは不可</t>
  </si>
  <si>
    <t>動きやすい服が良いでしょう
雨の場合もあるので、傘やカッパなどの雨具があれば持参してください。靴等にも配慮しておくと良いでしょう</t>
  </si>
  <si>
    <t>申告制で終了時刻を弾力的に設定</t>
  </si>
  <si>
    <t>1506.2506◆R７テーマ計画書小松俊哉姫野修司.xlsx</t>
  </si>
  <si>
    <t>廃棄物系バイオマスからのエネルギー回収技術</t>
  </si>
  <si>
    <t>小松俊哉</t>
  </si>
  <si>
    <t>姫野修司</t>
  </si>
  <si>
    <t>白衣または作業着（必須），ノートPC（望ましい）</t>
  </si>
  <si>
    <t>1507.2507◆R７テーマ計画書(水圏土壌環境研究室).xlsx</t>
  </si>
  <si>
    <t xml:space="preserve">環境保全バイオリアクター技術開発と環境微生物の新規観察手法の習得																								</t>
  </si>
  <si>
    <t>本研究室で研究を行っている環境保全型バイオリアクターの水質分析と処理にかかわる微生物の観察を行う。水質分析としては、化学的酸素要求量（COD）および生物学的酸素要求量（BOD）の測定を行い、リアクターの処理性能評価を行う。微生物の検出としては、PCRを用いた微生物検出および、FISH法を用いた処理寄与微生物の視覚的検出、存在割合の算出を行い、リアクター性能評価を捕捉するデータ取得を行う。また、取得した手法およびデータをまとめる方法を身につけ、書類作成およびスライドを用いた発表方法を修得させる。場合によっては、海外からの学生受け入れを並行して実施するため、英語で実施する場合がある。</t>
  </si>
  <si>
    <t>山口隆司</t>
  </si>
  <si>
    <t>幡本将史</t>
  </si>
  <si>
    <t>渡利高大</t>
  </si>
  <si>
    <t>1601.2601◆R７テーマ計画書（鈴木常生＠量子原子力）.xlsx</t>
  </si>
  <si>
    <t>量子・原子力統合工学分野</t>
  </si>
  <si>
    <t>静電加速器を使い、ラザフォード後方散乱分光法（RBS）によって薄膜材料の組成を分析します。試料は提供することも可能ですが、各高専の研究室等で作製した薄膜材料の持込も歓迎します。Si基板等の上に作製した500nm程度以下の酸化物・窒化物・合金・半導体などの薄膜を、標準試料なしで絶対定量が可能です。薄膜中の水素濃度も測定可能です。実際に加速器を運転し、データを取得し、解析によって組成を決定します。前後しますが、測定後には、静電加速器の心臓部であるイオン源を分解・清掃・組立することによって、その構造と原理を把握できる研修です。専攻科生には、解析シミュレーションも実施してもらう予定です。</t>
  </si>
  <si>
    <t>鈴木常生</t>
  </si>
  <si>
    <t>臨機応変に対応可能。午前中終了も可。</t>
  </si>
  <si>
    <t>1602.2602◆R７テーマ計画書(プラズマ研)量子原子力系.xlsx</t>
  </si>
  <si>
    <t>自習・データ整理・スライド作成用ノートPC(自習用、任意、学内ではPCを貸し出します)、筆記用具、ノート、カメラ(スマホ可)、実験を行うことを想定し作業しやすい服装を推奨します</t>
  </si>
  <si>
    <t>1603.2603◆R７テーマ計画書_原子力竹澤.xlsx</t>
  </si>
  <si>
    <t>①【体験！】原子炉と原爆の違いを学習する解析（原子炉の自己制御性の解析）
②【体験！】「核のゴミ」を活かす放射線電池の出力解析
③【体験！】電力需要に応じて自動的に発電量を調整する原子炉の運転解析（原子炉負荷追従解析）</t>
  </si>
  <si>
    <t>本科生、専攻科生合わせて４名。</t>
  </si>
  <si>
    <t>服装条件なし。PC持参が必要。</t>
  </si>
  <si>
    <t>参加学生と調整します。</t>
  </si>
  <si>
    <t>1701.2701◆R７テーマ計画書三好孝典.xlsx</t>
  </si>
  <si>
    <t>システム安全工学専攻</t>
  </si>
  <si>
    <t>ロボット工学の基礎と遠隔制御ロボットの操作性の向上</t>
  </si>
  <si>
    <t>1702.2702◆R７テーマ計画書大塚雄市.xlsx</t>
  </si>
  <si>
    <t>ネットワークトポロジーで破壊を制御する；気孔の群配置最適化</t>
  </si>
  <si>
    <t>積層造形により複雑な構造物が容易に作成できるようになりました．しかし，それら複雑な構造は，応力集中という弾性力学上の大きな課題と隣り合わせになります．構造物としての耐久性・健全性を保持しなければ，どんな構造物も活用されません．一方で，積層造形構造物は多くの欠陥も含み，その欠陥の不均一な分布が，強度特性に大きな影響を与えることがわかっています．ここでは，本研究室の独自技術として，不均一な分布をネットワークとして捉え，そのトポロジーを最適化することで，最強の多孔質構造を発見するという取り組みを紹介します．解析の理論を紹介した上で，実際に積層造形で構造体を作成し，圧縮強度が変化する様子を観察します．そして，破壊現象と気孔群がどのような関係にあるのか議論します．</t>
  </si>
  <si>
    <t>普通の服装で良いです．作業服などは貸与します．</t>
  </si>
  <si>
    <t>１５：００予定</t>
  </si>
  <si>
    <t>専攻科生の場合期間の延長などは応相談．</t>
  </si>
  <si>
    <t>1703.2703◆R７テーマ計画書大塚雄市.xlsx</t>
  </si>
  <si>
    <t>力学的メタマテリアルによる界面力学場制御への挑戦</t>
  </si>
  <si>
    <t>３Dプリンターによる積層造形技術は，複雑なリンク構造を有する材料を作り出すことができます．その中でも，自然の材料にはない機械的性質（負のポアソン比，強い異方性弾性率）を有する力学的メタマテリアルによって，高強度かつ高靱性を両立した次世代構造材料が開発されうると期待されています．特に，力学的メタマテリアルは複合材などの異材界面の力学的特性を同じ材料を用いて制御できるポテンシャルを持っており，その特性解明が求められています．理論的に予測される界面ひずみ場の変動を，３Dプリンターを用いて作成したメタマテリアル接合材を用いた機械的特性評価試験により明らかにします．そして，力学的メタマテリアルの活用できるフィールドについて議論します．</t>
  </si>
  <si>
    <t>1704.2704◆R７テーマ計画書大塚雄市.xlsx</t>
  </si>
  <si>
    <t>ナノ摩耗を捉える</t>
  </si>
  <si>
    <t>近年ナノデバイスの強度特性や，３Dプリンタで作成できるメタマテリアルなどリンク構造の力学伝達機能が摩擦によって行われるため，摩耗現象のナノレベルでの解明が求められています．一方で，摩耗のナノスケールでの素過程において，原子がどのように排出されるのか，その機構は未だに複雑で不明な点が多く，未解明です．そこで，独自に開発したフレッティング摩耗その場観察試験を用いて，接触面下での摩耗形成過程を観察します．そして，アコースティック・エミッションなどの音響計測手法とその大規模データ処理により，摩耗の起源を捉えることができるのかについて議論します．</t>
  </si>
  <si>
    <t>※否の場合は、大学からの宿泊費補助はありませんので、あらかじめご了承ください</t>
    <phoneticPr fontId="2"/>
  </si>
  <si>
    <t>1412.2412◆R７テーマ計画書西川雅美.xlsx</t>
  </si>
  <si>
    <t>水分解用可視光応答型光電極の作製</t>
  </si>
  <si>
    <t>電気化学的プロセスおよび光プロセスを用いて、水分解用の可視光応答型光電極を作製する。作製した光電極は、XRD、SEM、電気化学測定により、結晶相、表面形態、水分解特性を評価する。研修を通じて、水分解用の光電極の利点、課題点について学んでもらい、新しい再生可能エネルギー技術について考えてもらう。</t>
  </si>
  <si>
    <t>西川雅美</t>
  </si>
  <si>
    <t>白衣必須（作業着でも可）、ゴーグルもあれば持参</t>
  </si>
  <si>
    <t>フロンティアコース申請可</t>
    <rPh sb="9" eb="11">
      <t>シンセイ</t>
    </rPh>
    <rPh sb="11" eb="12">
      <t>カ</t>
    </rPh>
    <phoneticPr fontId="2"/>
  </si>
  <si>
    <r>
      <t xml:space="preserve">氏　　名
</t>
    </r>
    <r>
      <rPr>
        <b/>
        <sz val="6"/>
        <color theme="1"/>
        <rFont val="游ゴシック"/>
        <family val="3"/>
        <charset val="128"/>
      </rPr>
      <t>（姓と名の間一文字空ける）</t>
    </r>
    <rPh sb="0" eb="1">
      <t>シ</t>
    </rPh>
    <rPh sb="3" eb="4">
      <t>ナ</t>
    </rPh>
    <rPh sb="6" eb="7">
      <t>セイ</t>
    </rPh>
    <rPh sb="8" eb="9">
      <t>メイ</t>
    </rPh>
    <rPh sb="10" eb="11">
      <t>アイダ</t>
    </rPh>
    <rPh sb="11" eb="14">
      <t>イチモジ</t>
    </rPh>
    <rPh sb="14" eb="15">
      <t>ア</t>
    </rPh>
    <phoneticPr fontId="2"/>
  </si>
  <si>
    <r>
      <t>この申請書は、</t>
    </r>
    <r>
      <rPr>
        <b/>
        <u/>
        <sz val="12"/>
        <color theme="1"/>
        <rFont val="HG創英角ｺﾞｼｯｸUB"/>
        <family val="3"/>
        <charset val="128"/>
      </rPr>
      <t>各高専が定めた期限までに</t>
    </r>
    <r>
      <rPr>
        <b/>
        <sz val="12"/>
        <color theme="1"/>
        <rFont val="游ゴシック"/>
        <family val="3"/>
        <charset val="128"/>
      </rPr>
      <t>、クラス担当教員又は事務担当者へ提出してください。</t>
    </r>
    <phoneticPr fontId="2"/>
  </si>
  <si>
    <r>
      <t>単位認定を必要とする場合は、関係書類（高専所定の様式の証明書等）を</t>
    </r>
    <r>
      <rPr>
        <b/>
        <u/>
        <sz val="12"/>
        <color theme="1"/>
        <rFont val="HG創英角ｺﾞｼｯｸUB"/>
        <family val="3"/>
        <charset val="128"/>
      </rPr>
      <t>受講初日に本学担当教員へ手渡しで依頼のうえ、最終日に受領してください。</t>
    </r>
    <r>
      <rPr>
        <b/>
        <sz val="12"/>
        <color theme="1"/>
        <rFont val="游ゴシック"/>
        <family val="3"/>
        <charset val="128"/>
      </rPr>
      <t>本学では様式を用意しませんので、ご了承願います。
※オープンハウス修了者へ修了証の授与はいたしません。</t>
    </r>
    <phoneticPr fontId="2"/>
  </si>
  <si>
    <t>フロンティアコース申請否</t>
    <rPh sb="9" eb="11">
      <t>シンセイ</t>
    </rPh>
    <rPh sb="11" eb="12">
      <t>ヒ</t>
    </rPh>
    <phoneticPr fontId="2"/>
  </si>
  <si>
    <t>1405.2405◆R７テーマ計画書_多賀谷基博_第1版.xlsx</t>
  </si>
  <si>
    <t>引張って最も伸びない部材の形状とは！？ 
～トポロジー最適設計シミュレーション＆３D積層造形～</t>
  </si>
  <si>
    <t>近年，AIやデータサイエンス等，工学分野における情報技術が注目を集めている．自動車部品の設計においても，コンピュータが力学モデルを元に形を生成する『AI型の最適設計技術（トポロジー最適化解析）』が適用されてきている．この解析では，部品内の剛性（密度）の分布を最適化するものであり，設計目的（例：部品全体の仕事量を最小とするように設計する等）を叶えるように最適化解析が行われる．この解析により得られる構造は複雑な形となることが多いことため，製造・加工という観点からは製作が厳しいというのが一般的であるが，近年の『３Dプリンティング』の技術の進歩により，任意形状であっても自由に製造ができるようになってきている．本テーマでは，トポロジー最適化により求まった構造を３Dプリンタにより積層造形（Additive manufacturing)し，引張り試験を行うことで，結果に対して評価・考察を行う．</t>
  </si>
  <si>
    <t xml:space="preserve">倉橋　貴彦
上林　恵太
</t>
  </si>
  <si>
    <t>倉橋　貴彦</t>
  </si>
  <si>
    <t>上林　恵太</t>
  </si>
  <si>
    <t xml:space="preserve">8月18日（月）～8月22日（金）
</t>
  </si>
  <si>
    <t>増員
不可</t>
    <rPh sb="0" eb="2">
      <t>ゾウイン</t>
    </rPh>
    <rPh sb="3" eb="5">
      <t>フカ</t>
    </rPh>
    <phoneticPr fontId="1"/>
  </si>
  <si>
    <t>雪氷工学研究室では、豪雪と折り合いをつけながら安全に暮らす技術の開発や、積極的に雪や氷を活用する技術の開発に取組んでいます。
ラボ体験では、雪国のいいところや困りごとについて考えたり、雪氷の有効利用について学んだりします。また，先輩と一緒に実験したり、先生の講義を受けたり、雪室見学に行ったりを予定しています。</t>
  </si>
  <si>
    <t xml:space="preserve">上村靖司
杉原幸信
</t>
  </si>
  <si>
    <t>「長岡技術科学大学 雪氷工学研究室」のホームページです。https://snow.nagaokaut.ac.jp/</t>
  </si>
  <si>
    <t xml:space="preserve">横田 和哉
</t>
  </si>
  <si>
    <t>横田 和哉</t>
  </si>
  <si>
    <t xml:space="preserve">
8月25日（月）～8月29日（金）
</t>
  </si>
  <si>
    <t xml:space="preserve">山崎渉
</t>
  </si>
  <si>
    <t>　エネルギー工学研究室では、光、熱、流れの学理をベースとして次世代の太陽電池や伝熱機器に関する分野融合的な研究を進めています。この研修では、下記のような現在進行中の研究テーマについて、研究背景・目的・ゴールの概説から、基礎理論の解説、実験やシミュレーションの体験までを行います。
　①従来よりも軽量で丈夫な太陽電池　（熱や振動に強い太陽電池の設計）
　②建物などの色と調和するカラー太陽電池　（効率低下を抑制した色付き太陽電池の設計）
　③生体構造を模倣した熱交換器　（伝熱性能と流動抵抗のトレードオフを低減する設計）
いずれの研究テーマも機械工学をベースとしていますが、光学、電気回路、半導体物性、３D造形などの知識やスキルも学びながら研究を進めています。
　研修の最初に①～③のテーマの概要を説明します。もし、皆さんからの希望があれば、例えば、「①だけを集中的にやりたい」　などの要望にもできる限り対応します。
機械学科の学生だけでなく、他学科の皆さんもウェルカムです。当研究室では、機械分野以外の専攻科からの大学院入学も実績があります。</t>
  </si>
  <si>
    <t xml:space="preserve">山田昇
</t>
  </si>
  <si>
    <t xml:space="preserve">8月18日（月）～8月22日（金）
8月25日（月）～8月29日（金）
9月1日（月）～9月5日（金）
</t>
  </si>
  <si>
    <t xml:space="preserve">本間　智之
</t>
  </si>
  <si>
    <t>本間　智之</t>
  </si>
  <si>
    <t xml:space="preserve">鈴木正太郎
</t>
  </si>
  <si>
    <t xml:space="preserve">8月18日（月）～8月22日（金）
8月25日（月）～8月29日（金）
</t>
  </si>
  <si>
    <t>14:30　（変更可能）</t>
  </si>
  <si>
    <t xml:space="preserve">勝身俊之
</t>
  </si>
  <si>
    <t>移動ロボット制御の探究：制御工学を学び、
移動ロボット制御に活かす</t>
  </si>
  <si>
    <t xml:space="preserve">遠藤孝浩
</t>
  </si>
  <si>
    <t>「ガラスって硬くて脆い…そんなイメージが変わるかも！？」
この体験では、最先端の技術を駆使して、ガラスを自在に加工したり、ガラス内部に銀の結晶を作ったりと、実験とものづくりの両方を楽しめます！
🔷 体験内容
・超音波でガラスを削ってみよう！
超音波振動は、洗浄機から精密加工まで幅広く活用される技術。この研修では、まず超音波のメカニズムを学び、実際に工作機械を使ってガラスを加工してみます。「超音波」で硬いガラスが削れる瞬間を、ぜひ体感してください！
・ガラスの中に銀の結晶を育ててみよう！
ガラスの中で、銀の結晶がじわじわと成長していく様子を観察できます。この技術は、化学強化ガラスや光ファイバーにも応用されるもの。理論だけでなく、自分の手で結晶を作り出すワクワク感を味わいましょう！
・5日間で研究室の雰囲気も体験できる！
大学の最先端の設備に触れながら、実験・ものづくり・研究の楽しさを存分に味わえます。研究に興味がある人も、実験が好きな人も、ぜひチャレンジしてみてください！</t>
  </si>
  <si>
    <t xml:space="preserve">磯部　浩已
川村　拓史
</t>
  </si>
  <si>
    <t>磯部　浩已</t>
  </si>
  <si>
    <t>川村　拓史</t>
  </si>
  <si>
    <t>超軽量金属・マグネシウム合金の展伸加工と
特性評価</t>
  </si>
  <si>
    <t xml:space="preserve">中田大貴
</t>
  </si>
  <si>
    <t>汚れても良い服装でお越しください（潤滑油や水撥ね等により、少し汚れる可能性有）。
安全のため、長ズボンの着用をお願いします。また、かかとの無い靴（サンダル、クロックス等）での実験は禁止とします。</t>
  </si>
  <si>
    <t xml:space="preserve">武田雅敏
馬場将亮
</t>
  </si>
  <si>
    <t>半導体材料へのナノ流路加工とナノ流体計測のよる生体分子検出</t>
  </si>
  <si>
    <t xml:space="preserve">山崎 洋人
</t>
  </si>
  <si>
    <t>山崎 洋人</t>
  </si>
  <si>
    <t xml:space="preserve">
8月25日（月）～8月29日（金）
9月1日（月）～9月5日（金）
</t>
  </si>
  <si>
    <t>金属のレーザプリンティング
～体内のグルコース濃度を測定できるセンサをプリントしよう～</t>
  </si>
  <si>
    <t xml:space="preserve">溝尻　瑞枝
</t>
  </si>
  <si>
    <t>溝尻　瑞枝</t>
  </si>
  <si>
    <t xml:space="preserve">南口　誠
郭　妍伶
</t>
  </si>
  <si>
    <t>南口　誠</t>
  </si>
  <si>
    <t>郭　妍伶</t>
  </si>
  <si>
    <t xml:space="preserve">庄司観
</t>
  </si>
  <si>
    <t xml:space="preserve">8月25日（月）～8月29日（金）
</t>
  </si>
  <si>
    <t xml:space="preserve">小林泰秀
</t>
  </si>
  <si>
    <t>太陽光発電のパワーコンディショナの働きを理解
しよう！</t>
  </si>
  <si>
    <t xml:space="preserve">三浦友史
舟木秀明
</t>
  </si>
  <si>
    <t xml:space="preserve">木村宗弘
柴田陽生
</t>
  </si>
  <si>
    <t xml:space="preserve">
9月1日（月）～9月5日（金）
</t>
  </si>
  <si>
    <t>リチウムイオン電池などの身近な材料の中で、原子やイオンはどのように動いているのでしょうか？ 本研修では、コンピューターシミュレーションを用いて原子や電子の世界を可視化し、物質の性質を探る研究を体験できます。AIを活用した機械学習ポテンシャルを用いた分子動力学の手法を活用し、Pythonでシミュレーションを実際に動かしながら、リチウムイオン電池内でのLiイオンの振る舞いを学びます。AIを用いることで、従来の手法では扱いにくかった複雑な系のシミュレーションが可能となり、その仕組みや特徴についても理解を深めます。プログラミングが初めての方でも、基礎から説明するので安心してご参加いただけます。</t>
  </si>
  <si>
    <t xml:space="preserve">山下　智樹
</t>
  </si>
  <si>
    <t>山下　智樹</t>
  </si>
  <si>
    <t xml:space="preserve">佐々木友之
</t>
  </si>
  <si>
    <t>産業用ロボット用アクチュエータとして一般的に用いられている永久磁石同期モータがどのように駆動され制御されているか、座学だけでは学べない実践的な制御工学およびモーションコントロールを体験しながら学ぶ。本研修では、永久磁石同期モータのモデル化からスタートし、MATLAB/Simulinkの使い方を習得、電流・速度・位置制御系や、外乱オブザーバを用いた加速度制御に基づく力制御のシミュレーションを通して、実戦で役立つ制御理論を体得する。最後に、研修の進行状況によりC++17(Linux, ARCS6)をベースとした制御アルゴリズムの実装について会得する機会もある。</t>
  </si>
  <si>
    <t xml:space="preserve">横倉 勇希
</t>
  </si>
  <si>
    <t>横倉 勇希</t>
  </si>
  <si>
    <t xml:space="preserve">須貝　太一
江　偉華
</t>
  </si>
  <si>
    <t>須貝　太一</t>
  </si>
  <si>
    <t>江　偉華</t>
  </si>
  <si>
    <t>16:00 頃終了予定　（希望に合わせて柔軟に変更可能）</t>
  </si>
  <si>
    <t>1207</t>
  </si>
  <si>
    <t xml:space="preserve">玉山 泰宏
鵜沼 毅也
</t>
  </si>
  <si>
    <t>玉山 泰宏</t>
  </si>
  <si>
    <t>鵜沼 毅也</t>
  </si>
  <si>
    <t>1208</t>
  </si>
  <si>
    <t xml:space="preserve">田中久仁彦
</t>
  </si>
  <si>
    <t xml:space="preserve">藤井　賢吾
岩橋　政宏
</t>
  </si>
  <si>
    <t>藤井　賢吾</t>
  </si>
  <si>
    <t>岩橋　政宏</t>
  </si>
  <si>
    <t>身近な数学の不思議
〜工学への応用を体験しよう！〜</t>
  </si>
  <si>
    <t xml:space="preserve">眞田亜紀子
</t>
  </si>
  <si>
    <t>音を自在に操ろう！　
オーディオ処理システムの試作と評価</t>
  </si>
  <si>
    <t xml:space="preserve">杉田　泰則
</t>
  </si>
  <si>
    <t>杉田　泰則</t>
  </si>
  <si>
    <t xml:space="preserve">南部　功夫
</t>
  </si>
  <si>
    <t>南部　功夫</t>
  </si>
  <si>
    <t>物体の内部の状態を，物体を壊すことなく計測する技術は，産業分野では非破壊検査技術，医学生物学分野では非侵襲計測技術と呼ばれ，各分野の進展に大きく貢献しています。本研究室では，光や超音波を組み合わせた技術を活用して，"Never seen before"な画像を取得するべく，日々研究を行っています。本研修では，物体内部の構造をカラーで3次元画像化する，最新バイオフォトニクス技術を駆使した顕微鏡である光音響顕微鏡を用いて，身近なものの内部構造をカラーで観察するとともに，これを可能とする光学技術・超音波技術・信号処理・画像処理技術について幅広く学びます。</t>
  </si>
  <si>
    <t xml:space="preserve">平沢 壮
</t>
  </si>
  <si>
    <t>平沢 壮</t>
  </si>
  <si>
    <t>1214</t>
  </si>
  <si>
    <t xml:space="preserve">小野浩司
坂本盛嗣
野田浩平
</t>
  </si>
  <si>
    <t>カオスを知ろう　--電圧変換回路のカオス--</t>
  </si>
  <si>
    <t>『カオス』とは，自然科学では自然界や工学システムに多く見られる初期値鋭敏性を持つ不規則な振動現象を意味する．ある電気回路を例題にした本テーマを研修することで「カオスとは何か？」「何故，カオスが発生するのか？」といった基本的な原理や仕組みが理解できる．具体的には，供給電圧を所望の電圧に変換する電圧変換回路に生じるカオス現象について，その発生メカニズムや基本的な性質を学習する．研修では，制御用ロジック ICやアナログICを用いて実験回路を作成し実際のカオス現象を確認し，解析のための数値シミュレーションの基礎を学ぶ．</t>
  </si>
  <si>
    <t xml:space="preserve">坪根　正
</t>
  </si>
  <si>
    <t>坪根　正</t>
  </si>
  <si>
    <t>1216</t>
  </si>
  <si>
    <t>身近な省エネルギー技術
「パワーエレクトロニクス」を体験！</t>
  </si>
  <si>
    <t xml:space="preserve">伊東淳一
渡辺大貴
</t>
  </si>
  <si>
    <t>高橋一匡
菊池崇志
佐々木徹
田中徹</t>
  </si>
  <si>
    <t xml:space="preserve">秋元　頼孝
</t>
  </si>
  <si>
    <t>秋元　頼孝</t>
  </si>
  <si>
    <t>本研修では、スポーツデータの計測および解析に関する基礎知識と実践的スキルの習得を目的とします。
研修内容は、以下の3点を予定しています。
１．スポーツデータ計測実験
　計測機器（モーションキャプチャ、慣性センサ、筋電図など）の原理、特徴、使用方法を理解し、実験からデータを収集する。
２．スポーツデータ解析
　統計学、機械学習などの基礎理論を学び、収集データを用いた解析を行う。
３．データの可視化とプレゼンテーション
解析結果をグラフや図で可視化し、わかりやすい表現方法でレポートをまとめ、プレゼンテーション資料を作成し、ディスカッションを通じてデータの特徴や傾向を評価する。</t>
  </si>
  <si>
    <t xml:space="preserve">大橋 智志
永森 正仁
</t>
  </si>
  <si>
    <t>大橋 智志</t>
  </si>
  <si>
    <t>永森 正仁</t>
  </si>
  <si>
    <t>経営データ科学入門：データからビジネス価値の
創造へ</t>
  </si>
  <si>
    <t>数理・データサイエンスを用いた経営課題の解決をテーマに研修を行います．近年のビジネス環境において，直感や経験則だけでなく，データに基づいた意思決定の重要性が急速に高まっています．
企業が保有するデータをどのように営業利益に結びつけるかという「情報・経営システム工学」の基礎を学ぶ研修となります．従来の勘と経験に頼った意思決定から，データを活用した科学的アプローチへの転換が，競争優位性を確保する鍵となっています．
例えば，顧客から動画のレビューデータが企業内に蓄積されている状況を想定します．このような非構造化データから，顧客の嗜好や行動パターンを抽出し，マーケティング戦略や商品開発に活かすことで，より効果的なビジネス展開が可能となります．
ここから，経営者としてデータ分析を行う際には，まずはデータの整理が必要となります．意思決定に活用できる質の高いデータを得るためには，データの収集から前処理，クレンジングまでの一連のプロセスを適切に実施することが重要です．
データの整理後は，利益拡大のため，例えばNetflixのような動画推薦システムの構築．ユーザ間のコミュニケーションを想定したユーザのグルーピングなどがあります．これらの施策は，データに基づく予測モデルやセグメンテーション分析により，より精度の高い意思決定を可能にします．
このような基礎技術に触れることを研修の目標とし，余裕があれば新しいデータの分析方法について議論を行います．さらに，データドリブンな組織文化の醸成や，継続的なデータ活用のためのフレームワークについても検討します．これにより，組織全体でデータに基づく意思決定を実践できる基盤を構築することを目指します．</t>
  </si>
  <si>
    <t xml:space="preserve">雲居　玄道
</t>
  </si>
  <si>
    <t>雲居　玄道</t>
  </si>
  <si>
    <t>日常生活の行動を科学しよう：知覚情報科学の
観点から</t>
  </si>
  <si>
    <t xml:space="preserve">中平勝子
</t>
  </si>
  <si>
    <t xml:space="preserve">鈴木信貴
</t>
  </si>
  <si>
    <t>スマートフォンセンサーデータと機械学習を
駆使した行動パターン解析</t>
  </si>
  <si>
    <t xml:space="preserve">スマートフォンのセンサーから収集される膨大なデータを活用し、深層学習技術や従来型の機械学習技術を用いてユーザの行動パターンを精密に分析することの体験を目的としています。このテーマでは、ビッグデータの解析能力と機械学習の進化を組み合わせることで、日常生活におけるユーザ行動の深い理解を可能にし、パーソナライズされたサービスやセキュリティ向上に貢献する技術を体験的に学びます。 </t>
  </si>
  <si>
    <t xml:space="preserve">羽山徹彩
吉田富美男
</t>
  </si>
  <si>
    <t xml:space="preserve">西山雄大
</t>
  </si>
  <si>
    <t xml:space="preserve">野村収作
Chayani Dilrukshi
</t>
  </si>
  <si>
    <t>Chayani Dilrukshi</t>
  </si>
  <si>
    <t>医工連携って何？　いろんな生体情報を測ってみよう！</t>
  </si>
  <si>
    <t xml:space="preserve">大岩孝輔
</t>
  </si>
  <si>
    <t>人間の認知機能の中核をなす”意識と注意”は, どのようなメカニズムによって生み出されているのでしょうか？本研修では, 注視点計測・脳機能計測実験を行うことで, とらえどころのない”注意機能”と”意識状態”を定量評価するための自然科学的手法を学びます. さらに, 信号処理・機械学習を併用した実データ分析を通じて, ”意識と注意”を成り立たせている脳科学的基盤についての理解を深めます.</t>
  </si>
  <si>
    <t xml:space="preserve">土居裕和
</t>
  </si>
  <si>
    <t>動きやすい服装で来てください. Windows PC1台を持参することが望ましいです..</t>
  </si>
  <si>
    <t>1311.2311◆R７テーマ計画書_情報経営・奥島大.xlsx</t>
  </si>
  <si>
    <t>健康・運動・スポーツを支える呼吸・循環機能</t>
  </si>
  <si>
    <t>人間の生命維持、ならびに様々な活動を支える機能のに呼吸・循環機能があります。普段我々が生活する中でどの様に循環機能が適切に調整されているのかを理解することは、スポーツパフォーマンスの向上・健康の維持増進を考える上で非常に重要になります。本研修では、様々な機器や手法をによる呼吸循環機能計測を体験してもらいながら、得られたデータを観察・分析することで、我々の身体を支える呼吸・循環機能についての理解を深めてもらいます。</t>
  </si>
  <si>
    <t xml:space="preserve">奥島　大
</t>
  </si>
  <si>
    <t>奥島　大</t>
  </si>
  <si>
    <t>必須：半袖Tシャツ・短パン・室内用シューズ
※可能であればノートPCを持参できると良い</t>
  </si>
  <si>
    <t>ゲノム編集で遺伝子情報を操作したトマトを
作出する</t>
  </si>
  <si>
    <t>DNA塩基配列を人為的に改変する「ゲノム編集」によって作出されたトマトが、世界に先駆けて日本で販売されました。本研修では、ゲノム編集（CRISPR/Cas9）技術を習得するために、いくつかの実習、実験を行います。また従来の遺伝子組換え技術によって作出された植物を用いた実習、実験も行いこれらの技術の違いを学習します。
1. CRISPR/Cas9によるゲノム編集を植物で行うためのDNAコンストラクトの設計。
2. ゲノム編集トマトの観察、解析。
3. ゲノム編集トマトのゲノムDNAの抽出と、改変されたDNA塩基配列情報の解析。
4. アグロバクテリウムを用いた植物への遺伝子導入実験。
5. オワンクラゲ緑色蛍光タンパク質（GFP）が導入された遺伝子組換え植物の観察、解析。</t>
  </si>
  <si>
    <t xml:space="preserve">西村泰介					
</t>
  </si>
  <si>
    <t xml:space="preserve">笠井大輔
</t>
  </si>
  <si>
    <t>1403</t>
  </si>
  <si>
    <t>ロボティクスとセラミックス科学の融合による
レアメタルフリーナトリウムイオン電池の作製と
評価</t>
  </si>
  <si>
    <t>　近年、リチウムイオン電池の需要拡大の一方で、希少資源の供給不安が懸念されいます。当研究室ではレアメタルを使用しないナトリウムイオン電池の研究を進めており、ガラスセラミックスによる活物質・固体電解質の創製と、すべて酸化物から構成される全く新規な全固体電池の試作に成功しています。全固体電池の開発は再生可能エネルギーの積極利用に貢献します。実習ではリン酸鉄系正極活物質の合成と電池特性の評価の実験を通して、二次電池の現状と課題について学習します。またレーザーやロボティクス技術を援用した材料開発についても紹介します。化学系のみならず、電気系、機械系、制御系の学科からも幅広く募集します。経験やこれまでの専門性は問いません。</t>
  </si>
  <si>
    <t xml:space="preserve">本間剛
</t>
  </si>
  <si>
    <t>1404</t>
  </si>
  <si>
    <t xml:space="preserve">佐藤　武史
</t>
  </si>
  <si>
    <t>佐藤　武史</t>
  </si>
  <si>
    <t>歯や骨などの硬組織をはじめ，人体の内で形成する鉱物は生体鉱化作用によってつくられています．つまり，生体環境において，無機イオンが自発的に集積して鉱物が形成されます．生成した鉱物の“形”は，ナノスケールの構造が規則正しく並んだ芸術作品ともいえます．その結果，生体内において高度に機能する基盤材料と成り，生命や生活を支えるものと成ります．
本研修では，生体鉱化作用にを模倣して，人工的に生体鉱物を合成し，バイオ医療産業に実用できる素材をつくります．具体的に，生体鉱化作用を模倣して，人工的に多孔質シリカや水酸アパタイトナノ結晶を合成し，バイオ医療への応用過程について研修します．そして，特異な構造・機能をもつ素材合成によって，細胞がどのように振る舞うのかについても学習し，温和な環境でのバイオセラミック合成技術について考える機会にしていただきます．</t>
  </si>
  <si>
    <t xml:space="preserve">多賀谷 基博
</t>
  </si>
  <si>
    <t>多賀谷 基博</t>
  </si>
  <si>
    <t>1406</t>
  </si>
  <si>
    <t>有機ファインケミカルズの環境調和型新合成法と
構造解析</t>
  </si>
  <si>
    <t>１）　環境負荷の少ない金属マグネシウムを還元試薬としたクリーンな反応を行って、有機ファインケミカルズと呼ばれる医薬・農薬・情報機能材料中間体を簡便に合成し、合成した物質を精製して単離します。
２）　１）の実験で得られた有機化合物を測定試料として、成分分析（ガスクロマトグラフィー（GC）など）と分光学的方法を中心とした機器分析（核磁気共鳴スペクトル法（NMR）、ガスクロマトグラフ質量分析法（GC-MASS）、赤外線吸収スペクトル法（FT-IR）など）を行って、構造解析について学びます。</t>
  </si>
  <si>
    <t xml:space="preserve">前川博史
</t>
  </si>
  <si>
    <t>ナノの世界に触れてみよう！～極薄シート材料の
合成と評価～</t>
  </si>
  <si>
    <t xml:space="preserve">船津麻美
</t>
  </si>
  <si>
    <t xml:space="preserve">中村　彰宏
志田　洋介
</t>
  </si>
  <si>
    <t>中村　彰宏</t>
  </si>
  <si>
    <t>志田　洋介</t>
  </si>
  <si>
    <t xml:space="preserve">桑原敬司
</t>
  </si>
  <si>
    <t>ノート，筆記用具，動きやすい靴，白衣もしくは作業着（上），保護メガネは貸し出します（使いたいものがあればそれを持参）</t>
  </si>
  <si>
    <t>1410</t>
  </si>
  <si>
    <t xml:space="preserve">河原成元
</t>
  </si>
  <si>
    <t>自閉スペクトラム症の関連タンパク質による
神経細胞の突起伸長メカニズムに迫る</t>
  </si>
  <si>
    <t xml:space="preserve">霜田　靖
</t>
  </si>
  <si>
    <t>霜田　靖</t>
  </si>
  <si>
    <t xml:space="preserve">西川雅美
</t>
  </si>
  <si>
    <t>将来（20年後）を想定した魅力的なまちを実現するための「都市計画」を考える</t>
  </si>
  <si>
    <t xml:space="preserve">松川寿也
丸岡陽
</t>
  </si>
  <si>
    <t xml:space="preserve">豊田　浩史
高田　晋
</t>
  </si>
  <si>
    <t>豊田　浩史</t>
  </si>
  <si>
    <t>高田　晋</t>
  </si>
  <si>
    <t xml:space="preserve">高橋一義
中村　健
</t>
  </si>
  <si>
    <t>中村　健</t>
  </si>
  <si>
    <t xml:space="preserve">下村　匠
</t>
  </si>
  <si>
    <t>下村　匠</t>
  </si>
  <si>
    <t xml:space="preserve">熊倉 俊郎
</t>
  </si>
  <si>
    <t>熊倉 俊郎</t>
  </si>
  <si>
    <t>今後の脱炭素社会や循環型社会の形成のために，カーボンニュートラルの特徴を持つバイオマス（生物資源）の有効利用の拡大は不可欠です。バイオマスはエネルギー源として大きなポテンシャルを持ち，さらに肥料としての利用など資源循環にも大きく貢献できます。
本研修では，下水汚泥，食品廃棄物（生ごみ等），除草刈草などの廃棄物系バイオマスを対象として，メタン発酵法（バイオガス化）によるエネルギー回収技術を中心に，バイオマスの有効利用技術を学びます。</t>
  </si>
  <si>
    <t xml:space="preserve">小松俊哉
姫野修司
</t>
  </si>
  <si>
    <t xml:space="preserve">山口隆司
幡本将史
渡利高大
</t>
  </si>
  <si>
    <t>静電加速器の軽イオン源の分解組立と薄膜試料の
組成分析</t>
  </si>
  <si>
    <t xml:space="preserve">鈴木常生
</t>
  </si>
  <si>
    <t>菊池崇志
高橋一匡
佐々木徹
田中徹</t>
  </si>
  <si>
    <t>　本研修では、原子力工学を学んだことのない高専生が、原子炉と放射線電池の様々な特性を、基本的な解析を通じて、実践的に学習できます。
テーマ①
原子炉の仕組み・原子炉核特性解析の基礎を座学で学習したのち、「なぜ原子炉は原爆のように爆発できないのか」を、中性子輸送計算コード等を使った実践的な実習を通じて、理解できるようになります。
テーマ②
放射線電池やRTGの仕組み・出力解析の基礎を座学で学習したのち、粒子輸送計算コードを使って直接充電型放射線電池などの変換効率を解析し、放射線電池の応用を左右する出力特性について理解できるようになります。
テーマ③
原子炉の仕組み・原子炉核特性解析の基礎を座学で学習したのち、研究室で開発中の原子炉負荷追従解析プログラムを使って、「電力需要に応じて原子炉の熱出力（≒発電量）が自動的に調整される原子炉の不思議な能力（＝原子炉の自己制御性）」を理解できるようになります。
　研修最終日には、実習成果に関するプレゼンにも取組んでもらいます。
　テーマ①②③のいずれか、または全てを選択できます。全テーマともに原子力に関わる予備知識は問いません。これまでに機電系や化学・材料系の高専生の参加実績があります。原子炉や放射線電池に興味のある高専生は、気軽に参加してみてください。</t>
  </si>
  <si>
    <t xml:space="preserve">竹澤　宏樹
</t>
  </si>
  <si>
    <t>竹澤　宏樹</t>
  </si>
  <si>
    <t>　遠隔制御ロボットは、操作者の運動を遠隔地のロボットで再現し、リベット打ち等の作業を実現するものである。しかしながら、遠隔ロボットにおける作業は、自分の手に直にハンドツールを把持して行う作業と比べて操作性が劣るのが実情である。
　そこで本研修では、１．ロボット工学の基本的な学習、２．遠隔制御ロボットの体験、３．操作性劣化の問題点の把握、
４．操作性改善手法の提案、５．提案手法の実装、を通じて、遠隔制御の理解を図る。</t>
  </si>
  <si>
    <t xml:space="preserve">三好　孝典
横田　和哉
</t>
  </si>
  <si>
    <t>三好　孝典</t>
  </si>
  <si>
    <t>横田　和哉</t>
  </si>
  <si>
    <t xml:space="preserve">大塚　雄市
</t>
  </si>
  <si>
    <t>大塚　雄市</t>
  </si>
  <si>
    <t>2100</t>
  </si>
  <si>
    <t>フランジング効果を用いたノイズに埋もれた
白色干渉縞の有無判別</t>
  </si>
  <si>
    <t xml:space="preserve">韋　冬
（イ　ドウン）
</t>
  </si>
  <si>
    <t>韋　冬
（イ　ドウン）</t>
  </si>
  <si>
    <t>1209</t>
  </si>
  <si>
    <t>1210</t>
  </si>
  <si>
    <t>1211</t>
  </si>
  <si>
    <t>1212</t>
  </si>
  <si>
    <t>1213</t>
  </si>
  <si>
    <t>1215</t>
  </si>
  <si>
    <t>1217</t>
  </si>
  <si>
    <t>1405</t>
  </si>
  <si>
    <t>1407</t>
  </si>
  <si>
    <t>1408</t>
  </si>
  <si>
    <t>1409</t>
  </si>
  <si>
    <t>1411</t>
  </si>
  <si>
    <t>1412</t>
  </si>
  <si>
    <t>フロンティアコース条件付</t>
    <rPh sb="9" eb="12">
      <t>ジョウケンツ</t>
    </rPh>
    <phoneticPr fontId="2"/>
  </si>
  <si>
    <t>HPに掲載の研修テーマ等一覧にて詳細を確認したうえで、本票の第１希望～第３希望の研修テーマNo.を選択してください。
https://www.nagaokaut.ac.jp/kosen/linkage/open/index.html
※第2、3希望は可能な限り、第1希望テーマの研修期間と異なる期間のテーマを選択してください。</t>
    <rPh sb="3" eb="5">
      <t>ケイサイ</t>
    </rPh>
    <rPh sb="30" eb="31">
      <t>ダイ</t>
    </rPh>
    <rPh sb="32" eb="34">
      <t>キボウ</t>
    </rPh>
    <rPh sb="35" eb="36">
      <t>ダイ</t>
    </rPh>
    <rPh sb="37" eb="39">
      <t>キボウ</t>
    </rPh>
    <rPh sb="40" eb="42">
      <t>ケンシュウ</t>
    </rPh>
    <rPh sb="49" eb="51">
      <t>センタク</t>
    </rPh>
    <phoneticPr fontId="3"/>
  </si>
  <si>
    <t>【令和7年度研修テーマ等一覧】https://www.nagaokaut.ac.jp/kosen/linkage/open/index.html</t>
    <rPh sb="1" eb="3">
      <t>レイワ</t>
    </rPh>
    <rPh sb="4" eb="6">
      <t>ネンド</t>
    </rPh>
    <rPh sb="6" eb="8">
      <t>ケンシュウ</t>
    </rPh>
    <rPh sb="11" eb="12">
      <t>トウ</t>
    </rPh>
    <rPh sb="12" eb="14">
      <t>イチラン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</si>
</sst>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Yu Gothic"/>
      <family val="2"/>
      <scheme val="minor"/>
    </font>
    <font>
      <sz val="11"/>
      <color theme="1"/>
      <name val="Yu Gothic"/>
      <family val="2"/>
      <charset val="128"/>
      <scheme val="minor"/>
    </font>
    <font>
      <sz val="6"/>
      <name val="Yu Gothic"/>
      <family val="3"/>
      <charset val="128"/>
      <scheme val="minor"/>
    </font>
    <font>
      <sz val="6"/>
      <name val="Yu Gothic"/>
      <family val="2"/>
      <charset val="128"/>
      <scheme val="minor"/>
    </font>
    <font>
      <b/>
      <sz val="20"/>
      <color theme="1"/>
      <name val="游ゴシック"/>
      <family val="3"/>
      <charset val="128"/>
    </font>
    <font>
      <b/>
      <sz val="11"/>
      <color theme="1"/>
      <name val="游ゴシック"/>
      <family val="3"/>
      <charset val="128"/>
    </font>
    <font>
      <sz val="11"/>
      <name val="ＭＳ Ｐゴシック"/>
      <family val="3"/>
      <charset val="128"/>
    </font>
    <font>
      <b/>
      <sz val="11"/>
      <name val="ＭＳ Ｐゴシック"/>
      <family val="3"/>
      <charset val="128"/>
    </font>
    <font>
      <sz val="6"/>
      <name val="ＭＳ Ｐゴシック"/>
      <family val="3"/>
      <charset val="128"/>
    </font>
    <font>
      <u/>
      <sz val="11"/>
      <color indexed="12"/>
      <name val="ＭＳ Ｐゴシック"/>
      <family val="3"/>
      <charset val="128"/>
    </font>
    <font>
      <sz val="11"/>
      <color theme="1"/>
      <name val="Yu Gothic"/>
      <family val="3"/>
      <charset val="128"/>
      <scheme val="minor"/>
    </font>
    <font>
      <sz val="16"/>
      <color theme="1"/>
      <name val="游ゴシック"/>
      <family val="3"/>
      <charset val="128"/>
    </font>
    <font>
      <u/>
      <sz val="11"/>
      <color theme="10"/>
      <name val="Yu Gothic"/>
      <family val="2"/>
      <scheme val="minor"/>
    </font>
    <font>
      <b/>
      <sz val="11"/>
      <color theme="3"/>
      <name val="Yu Gothic"/>
      <family val="2"/>
      <charset val="128"/>
      <scheme val="minor"/>
    </font>
    <font>
      <b/>
      <sz val="12"/>
      <color theme="1"/>
      <name val="Yu Gothic"/>
      <family val="3"/>
      <charset val="128"/>
      <scheme val="minor"/>
    </font>
    <font>
      <b/>
      <sz val="12"/>
      <color theme="1"/>
      <name val="游ゴシック"/>
      <family val="3"/>
      <charset val="128"/>
    </font>
    <font>
      <b/>
      <sz val="8"/>
      <color rgb="FFFF0000"/>
      <name val="游ゴシック"/>
      <family val="3"/>
      <charset val="128"/>
    </font>
    <font>
      <sz val="20"/>
      <color theme="1"/>
      <name val="Yu Gothic"/>
      <family val="3"/>
      <charset val="128"/>
      <scheme val="minor"/>
    </font>
    <font>
      <b/>
      <sz val="20"/>
      <color theme="1"/>
      <name val="Yu Gothic"/>
      <family val="3"/>
      <charset val="128"/>
      <scheme val="minor"/>
    </font>
    <font>
      <b/>
      <sz val="20"/>
      <name val="游ゴシック"/>
      <family val="3"/>
      <charset val="128"/>
    </font>
    <font>
      <b/>
      <sz val="18"/>
      <color theme="1"/>
      <name val="Yu Gothic"/>
      <family val="3"/>
      <charset val="128"/>
      <scheme val="minor"/>
    </font>
    <font>
      <b/>
      <sz val="22"/>
      <color theme="1"/>
      <name val="Yu Gothic"/>
      <family val="3"/>
      <charset val="128"/>
      <scheme val="minor"/>
    </font>
    <font>
      <b/>
      <sz val="16"/>
      <color theme="1"/>
      <name val="Yu Gothic"/>
      <family val="3"/>
      <charset val="128"/>
      <scheme val="minor"/>
    </font>
    <font>
      <sz val="20"/>
      <color theme="1"/>
      <name val="Yu Gothic"/>
      <family val="2"/>
      <charset val="128"/>
      <scheme val="minor"/>
    </font>
    <font>
      <b/>
      <sz val="11"/>
      <name val="游ゴシック"/>
      <family val="3"/>
      <charset val="128"/>
    </font>
    <font>
      <b/>
      <sz val="20"/>
      <color rgb="FFFF0000"/>
      <name val="游ゴシック"/>
      <family val="3"/>
      <charset val="128"/>
    </font>
    <font>
      <b/>
      <sz val="18"/>
      <color rgb="FFFF0000"/>
      <name val="游ゴシック"/>
      <family val="3"/>
      <charset val="128"/>
    </font>
    <font>
      <b/>
      <sz val="18"/>
      <color theme="1"/>
      <name val="游ゴシック"/>
      <family val="3"/>
      <charset val="128"/>
    </font>
    <font>
      <b/>
      <sz val="28"/>
      <color theme="1"/>
      <name val="游ゴシック"/>
      <family val="3"/>
      <charset val="128"/>
    </font>
    <font>
      <b/>
      <sz val="6"/>
      <color theme="1"/>
      <name val="游ゴシック"/>
      <family val="3"/>
      <charset val="128"/>
    </font>
    <font>
      <b/>
      <sz val="16"/>
      <color theme="1"/>
      <name val="游ゴシック"/>
      <family val="3"/>
      <charset val="128"/>
    </font>
    <font>
      <b/>
      <sz val="12"/>
      <color theme="1"/>
      <name val="Yu Gothic"/>
      <family val="2"/>
      <scheme val="minor"/>
    </font>
    <font>
      <b/>
      <u/>
      <sz val="12"/>
      <color theme="10"/>
      <name val="Yu Gothic"/>
      <family val="2"/>
      <scheme val="minor"/>
    </font>
    <font>
      <b/>
      <sz val="12"/>
      <color rgb="FFFF0000"/>
      <name val="游ゴシック"/>
      <family val="3"/>
      <charset val="128"/>
    </font>
    <font>
      <b/>
      <sz val="14"/>
      <color theme="1"/>
      <name val="游ゴシック"/>
      <family val="3"/>
      <charset val="128"/>
    </font>
    <font>
      <b/>
      <u/>
      <sz val="12"/>
      <color theme="1"/>
      <name val="HG創英角ｺﾞｼｯｸUB"/>
      <family val="3"/>
      <charset val="128"/>
    </font>
  </fonts>
  <fills count="15">
    <fill>
      <patternFill patternType="none"/>
    </fill>
    <fill>
      <patternFill patternType="gray125"/>
    </fill>
    <fill>
      <patternFill patternType="solid">
        <fgColor theme="9" tint="0.79998168889431442"/>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theme="9" tint="0.79998168889431442"/>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0" tint="-0.34998626667073579"/>
        <bgColor indexed="64"/>
      </patternFill>
    </fill>
  </fills>
  <borders count="4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style="thin">
        <color theme="9" tint="0.39997558519241921"/>
      </left>
      <right/>
      <top style="thin">
        <color theme="9" tint="0.39997558519241921"/>
      </top>
      <bottom style="thin">
        <color theme="9" tint="0.39997558519241921"/>
      </bottom>
      <diagonal/>
    </border>
    <border>
      <left style="thin">
        <color indexed="64"/>
      </left>
      <right/>
      <top/>
      <bottom/>
      <diagonal/>
    </border>
  </borders>
  <cellStyleXfs count="6">
    <xf numFmtId="0" fontId="0" fillId="0" borderId="0"/>
    <xf numFmtId="0" fontId="6" fillId="0" borderId="0">
      <alignment vertical="center"/>
    </xf>
    <xf numFmtId="0" fontId="9" fillId="0" borderId="0" applyNumberFormat="0" applyFill="0" applyBorder="0" applyAlignment="0" applyProtection="0">
      <alignment vertical="top"/>
      <protection locked="0"/>
    </xf>
    <xf numFmtId="0" fontId="10" fillId="0" borderId="0">
      <alignment vertical="center"/>
    </xf>
    <xf numFmtId="0" fontId="12" fillId="0" borderId="0" applyNumberFormat="0" applyFill="0" applyBorder="0" applyAlignment="0" applyProtection="0"/>
    <xf numFmtId="0" fontId="1" fillId="0" borderId="0">
      <alignment vertical="center"/>
    </xf>
  </cellStyleXfs>
  <cellXfs count="196">
    <xf numFmtId="0" fontId="0" fillId="0" borderId="0" xfId="0"/>
    <xf numFmtId="0" fontId="5" fillId="0" borderId="0" xfId="0" applyFont="1" applyAlignment="1"/>
    <xf numFmtId="0" fontId="7" fillId="0" borderId="0" xfId="1" applyFont="1">
      <alignment vertical="center"/>
    </xf>
    <xf numFmtId="0" fontId="7" fillId="2" borderId="0" xfId="1" applyFont="1" applyFill="1">
      <alignment vertical="center"/>
    </xf>
    <xf numFmtId="0" fontId="0" fillId="0" borderId="3" xfId="0" applyBorder="1"/>
    <xf numFmtId="0" fontId="0" fillId="0" borderId="0" xfId="0" applyAlignment="1">
      <alignment vertical="center"/>
    </xf>
    <xf numFmtId="0" fontId="7" fillId="0" borderId="3" xfId="1" applyFont="1" applyFill="1" applyBorder="1" applyAlignment="1">
      <alignment vertical="center" wrapText="1"/>
    </xf>
    <xf numFmtId="0" fontId="7" fillId="0" borderId="3" xfId="1" applyFont="1" applyFill="1" applyBorder="1">
      <alignment vertical="center"/>
    </xf>
    <xf numFmtId="0" fontId="0" fillId="3" borderId="3" xfId="0" applyFill="1" applyBorder="1" applyAlignment="1">
      <alignment vertical="center"/>
    </xf>
    <xf numFmtId="0" fontId="0" fillId="0" borderId="3" xfId="0" applyBorder="1" applyAlignment="1">
      <alignment vertical="center"/>
    </xf>
    <xf numFmtId="0" fontId="14" fillId="0" borderId="0" xfId="0" applyFont="1" applyAlignment="1">
      <alignment horizontal="left" vertical="center"/>
    </xf>
    <xf numFmtId="0" fontId="25" fillId="0" borderId="0" xfId="0" applyFont="1" applyAlignment="1">
      <alignment vertical="center"/>
    </xf>
    <xf numFmtId="0" fontId="26" fillId="0" borderId="0" xfId="0" applyFont="1" applyAlignment="1">
      <alignment vertical="top"/>
    </xf>
    <xf numFmtId="0" fontId="26" fillId="0" borderId="0" xfId="0" applyFont="1" applyAlignment="1">
      <alignment vertical="center"/>
    </xf>
    <xf numFmtId="0" fontId="18" fillId="6" borderId="3" xfId="5" applyNumberFormat="1" applyFont="1" applyFill="1" applyBorder="1" applyAlignment="1">
      <alignment horizontal="center" vertical="center"/>
    </xf>
    <xf numFmtId="0" fontId="21" fillId="7" borderId="3" xfId="5" applyNumberFormat="1" applyFont="1" applyFill="1" applyBorder="1" applyAlignment="1">
      <alignment horizontal="center" vertical="center"/>
    </xf>
    <xf numFmtId="0" fontId="21" fillId="9" borderId="3" xfId="5" applyNumberFormat="1" applyFont="1" applyFill="1" applyBorder="1" applyAlignment="1">
      <alignment horizontal="center" vertical="center"/>
    </xf>
    <xf numFmtId="0" fontId="21" fillId="10" borderId="3" xfId="5" applyNumberFormat="1" applyFont="1" applyFill="1" applyBorder="1" applyAlignment="1">
      <alignment horizontal="center" vertical="center"/>
    </xf>
    <xf numFmtId="0" fontId="21" fillId="11" borderId="3" xfId="5" applyNumberFormat="1" applyFont="1" applyFill="1" applyBorder="1" applyAlignment="1">
      <alignment horizontal="center" vertical="center"/>
    </xf>
    <xf numFmtId="0" fontId="21" fillId="12" borderId="3" xfId="5" applyNumberFormat="1" applyFont="1" applyFill="1" applyBorder="1" applyAlignment="1">
      <alignment horizontal="center" vertical="center"/>
    </xf>
    <xf numFmtId="0" fontId="21" fillId="13" borderId="3" xfId="5" applyNumberFormat="1" applyFont="1" applyFill="1" applyBorder="1" applyAlignment="1">
      <alignment horizontal="center" vertical="center"/>
    </xf>
    <xf numFmtId="0" fontId="21" fillId="14" borderId="3" xfId="5" applyNumberFormat="1" applyFont="1" applyFill="1" applyBorder="1" applyAlignment="1">
      <alignment horizontal="center" vertical="center"/>
    </xf>
    <xf numFmtId="0" fontId="21" fillId="11" borderId="3" xfId="0" applyNumberFormat="1" applyFont="1" applyFill="1" applyBorder="1" applyAlignment="1">
      <alignment horizontal="center" vertical="center" wrapText="1"/>
    </xf>
    <xf numFmtId="0" fontId="17" fillId="0" borderId="0" xfId="5" applyNumberFormat="1" applyFont="1" applyAlignment="1">
      <alignment vertical="center"/>
    </xf>
    <xf numFmtId="0" fontId="19" fillId="6" borderId="3" xfId="5" applyNumberFormat="1" applyFont="1" applyFill="1" applyBorder="1" applyAlignment="1">
      <alignment horizontal="center" vertical="center"/>
    </xf>
    <xf numFmtId="0" fontId="20" fillId="6" borderId="3" xfId="5" applyNumberFormat="1" applyFont="1" applyFill="1" applyBorder="1" applyAlignment="1">
      <alignment horizontal="center" vertical="center"/>
    </xf>
    <xf numFmtId="0" fontId="18" fillId="0" borderId="3" xfId="5" applyNumberFormat="1" applyFont="1" applyBorder="1" applyAlignment="1">
      <alignment horizontal="center" vertical="center"/>
    </xf>
    <xf numFmtId="0" fontId="18" fillId="0" borderId="3" xfId="5" applyNumberFormat="1" applyFont="1" applyBorder="1" applyAlignment="1">
      <alignment horizontal="left" vertical="top" wrapText="1"/>
    </xf>
    <xf numFmtId="0" fontId="18" fillId="0" borderId="3" xfId="5" applyNumberFormat="1" applyFont="1" applyBorder="1" applyAlignment="1">
      <alignment vertical="top"/>
    </xf>
    <xf numFmtId="0" fontId="18" fillId="0" borderId="3" xfId="5" applyNumberFormat="1" applyFont="1" applyBorder="1" applyAlignment="1">
      <alignment horizontal="center" vertical="top"/>
    </xf>
    <xf numFmtId="0" fontId="18" fillId="0" borderId="3" xfId="5" applyNumberFormat="1" applyFont="1" applyBorder="1" applyAlignment="1">
      <alignment horizontal="left" vertical="top"/>
    </xf>
    <xf numFmtId="0" fontId="18" fillId="0" borderId="3" xfId="5" applyNumberFormat="1" applyFont="1" applyBorder="1" applyAlignment="1">
      <alignment vertical="center"/>
    </xf>
    <xf numFmtId="0" fontId="17" fillId="0" borderId="3" xfId="5" applyNumberFormat="1" applyFont="1" applyBorder="1" applyAlignment="1">
      <alignment vertical="center"/>
    </xf>
    <xf numFmtId="0" fontId="20" fillId="0" borderId="3" xfId="5" applyNumberFormat="1" applyFont="1" applyBorder="1" applyAlignment="1">
      <alignment vertical="top" wrapText="1"/>
    </xf>
    <xf numFmtId="0" fontId="22" fillId="0" borderId="3" xfId="5" applyNumberFormat="1" applyFont="1" applyBorder="1" applyAlignment="1">
      <alignment vertical="top" wrapText="1"/>
    </xf>
    <xf numFmtId="0" fontId="17" fillId="0" borderId="0" xfId="5" applyNumberFormat="1" applyFont="1" applyBorder="1" applyAlignment="1">
      <alignment vertical="center"/>
    </xf>
    <xf numFmtId="0" fontId="17" fillId="8" borderId="41" xfId="5" applyNumberFormat="1" applyFont="1" applyFill="1" applyBorder="1" applyAlignment="1">
      <alignment vertical="center"/>
    </xf>
    <xf numFmtId="0" fontId="17" fillId="0" borderId="41" xfId="5" applyNumberFormat="1" applyFont="1" applyBorder="1" applyAlignment="1">
      <alignment vertical="center"/>
    </xf>
    <xf numFmtId="0" fontId="18" fillId="0" borderId="3" xfId="5" applyNumberFormat="1" applyFont="1" applyBorder="1" applyAlignment="1">
      <alignment vertical="top" wrapText="1"/>
    </xf>
    <xf numFmtId="0" fontId="22" fillId="0" borderId="3" xfId="5" applyNumberFormat="1" applyFont="1" applyBorder="1" applyAlignment="1">
      <alignment vertical="top"/>
    </xf>
    <xf numFmtId="0" fontId="23" fillId="0" borderId="0" xfId="5" applyNumberFormat="1" applyFont="1" applyBorder="1" applyAlignment="1">
      <alignment vertical="center"/>
    </xf>
    <xf numFmtId="0" fontId="23" fillId="0" borderId="0" xfId="5" applyNumberFormat="1" applyFont="1" applyAlignment="1">
      <alignment vertical="center"/>
    </xf>
    <xf numFmtId="0" fontId="17" fillId="0" borderId="0" xfId="5" applyNumberFormat="1" applyFont="1" applyAlignment="1">
      <alignment horizontal="center" vertical="center"/>
    </xf>
    <xf numFmtId="0" fontId="17" fillId="0" borderId="0" xfId="0" applyNumberFormat="1" applyFont="1" applyAlignment="1">
      <alignment vertical="center"/>
    </xf>
    <xf numFmtId="0" fontId="18" fillId="0" borderId="3" xfId="0" applyNumberFormat="1" applyFont="1" applyBorder="1" applyAlignment="1">
      <alignment horizontal="center" vertical="center"/>
    </xf>
    <xf numFmtId="0" fontId="18" fillId="0" borderId="3" xfId="0" applyNumberFormat="1" applyFont="1" applyBorder="1" applyAlignment="1">
      <alignment horizontal="left" vertical="top" wrapText="1"/>
    </xf>
    <xf numFmtId="0" fontId="18" fillId="0" borderId="3" xfId="0" applyNumberFormat="1" applyFont="1" applyBorder="1" applyAlignment="1">
      <alignment vertical="top" wrapText="1"/>
    </xf>
    <xf numFmtId="0" fontId="18" fillId="0" borderId="3" xfId="0" applyNumberFormat="1" applyFont="1" applyBorder="1" applyAlignment="1">
      <alignment horizontal="center" vertical="top" wrapText="1"/>
    </xf>
    <xf numFmtId="0" fontId="18" fillId="0" borderId="3" xfId="0" applyNumberFormat="1" applyFont="1" applyBorder="1" applyAlignment="1">
      <alignment vertical="center" wrapText="1"/>
    </xf>
    <xf numFmtId="0" fontId="18" fillId="0" borderId="3" xfId="5" applyNumberFormat="1" applyFont="1" applyBorder="1" applyAlignment="1">
      <alignment horizontal="center" vertical="center" wrapText="1"/>
    </xf>
    <xf numFmtId="0" fontId="18" fillId="0" borderId="42" xfId="0" applyNumberFormat="1" applyFont="1" applyBorder="1" applyAlignment="1">
      <alignment vertical="top" wrapText="1"/>
    </xf>
    <xf numFmtId="0" fontId="17" fillId="0" borderId="0" xfId="5" applyNumberFormat="1" applyFont="1" applyAlignment="1">
      <alignment horizontal="left" vertical="top"/>
    </xf>
    <xf numFmtId="0" fontId="23" fillId="0" borderId="41" xfId="5" applyNumberFormat="1" applyFont="1" applyBorder="1" applyAlignment="1">
      <alignment vertical="center"/>
    </xf>
    <xf numFmtId="0" fontId="5" fillId="0" borderId="0" xfId="0" applyFont="1" applyAlignment="1">
      <alignment shrinkToFit="1"/>
    </xf>
    <xf numFmtId="0" fontId="30" fillId="0" borderId="0" xfId="0" applyFont="1" applyAlignment="1">
      <alignment vertical="center"/>
    </xf>
    <xf numFmtId="0" fontId="5" fillId="0" borderId="0" xfId="0" applyFont="1" applyAlignment="1">
      <alignment vertical="center"/>
    </xf>
    <xf numFmtId="0" fontId="15" fillId="0" borderId="0" xfId="0" applyFont="1" applyAlignment="1">
      <alignment shrinkToFit="1"/>
    </xf>
    <xf numFmtId="0" fontId="15" fillId="3" borderId="1" xfId="0" applyFont="1" applyFill="1" applyBorder="1" applyAlignment="1">
      <alignment shrinkToFit="1"/>
    </xf>
    <xf numFmtId="0" fontId="15" fillId="3" borderId="2" xfId="0" applyFont="1" applyFill="1" applyBorder="1" applyAlignment="1">
      <alignment shrinkToFit="1"/>
    </xf>
    <xf numFmtId="0" fontId="31" fillId="0" borderId="0" xfId="0" applyFont="1" applyAlignment="1">
      <alignment vertical="center"/>
    </xf>
    <xf numFmtId="0" fontId="15" fillId="4" borderId="1" xfId="0" applyFont="1" applyFill="1" applyBorder="1" applyAlignment="1">
      <alignment shrinkToFit="1"/>
    </xf>
    <xf numFmtId="0" fontId="15" fillId="4" borderId="6" xfId="0" applyFont="1" applyFill="1" applyBorder="1" applyAlignment="1">
      <alignment shrinkToFit="1"/>
    </xf>
    <xf numFmtId="0" fontId="15" fillId="4" borderId="2" xfId="0" applyFont="1" applyFill="1" applyBorder="1" applyAlignment="1">
      <alignment shrinkToFit="1"/>
    </xf>
    <xf numFmtId="0" fontId="5" fillId="0" borderId="0" xfId="0" applyFont="1" applyAlignment="1" applyProtection="1">
      <alignment shrinkToFit="1"/>
      <protection locked="0"/>
    </xf>
    <xf numFmtId="0" fontId="15" fillId="0" borderId="1" xfId="0" applyFont="1" applyBorder="1" applyAlignment="1">
      <alignment vertical="center" shrinkToFit="1"/>
    </xf>
    <xf numFmtId="0" fontId="27" fillId="0" borderId="0" xfId="0" applyFont="1" applyAlignment="1">
      <alignment shrinkToFit="1"/>
    </xf>
    <xf numFmtId="0" fontId="15" fillId="0" borderId="0" xfId="0" applyFont="1" applyAlignment="1">
      <alignment vertical="center"/>
    </xf>
    <xf numFmtId="0" fontId="5" fillId="0" borderId="0" xfId="0" applyFont="1" applyFill="1" applyBorder="1" applyAlignment="1">
      <alignment horizontal="left" vertical="center" wrapText="1" shrinkToFit="1"/>
    </xf>
    <xf numFmtId="0" fontId="5" fillId="0" borderId="0" xfId="0" applyFont="1" applyFill="1" applyBorder="1" applyAlignment="1">
      <alignment horizontal="center" vertical="center" shrinkToFit="1"/>
    </xf>
    <xf numFmtId="0" fontId="5" fillId="0" borderId="0" xfId="0" applyFont="1" applyAlignment="1">
      <alignment horizontal="center" vertical="center" shrinkToFit="1"/>
    </xf>
    <xf numFmtId="0" fontId="24" fillId="0" borderId="0" xfId="0" applyFont="1" applyAlignment="1">
      <alignment shrinkToFit="1"/>
    </xf>
    <xf numFmtId="0" fontId="15" fillId="0" borderId="0" xfId="0" applyFont="1" applyAlignment="1"/>
    <xf numFmtId="0" fontId="4" fillId="0" borderId="0" xfId="0" applyFont="1" applyAlignment="1">
      <alignment shrinkToFit="1"/>
    </xf>
    <xf numFmtId="0" fontId="15" fillId="0" borderId="3" xfId="0" applyFont="1" applyBorder="1" applyAlignment="1">
      <alignment horizontal="center" vertical="center" shrinkToFit="1"/>
    </xf>
    <xf numFmtId="0" fontId="15" fillId="0" borderId="11" xfId="0" applyFont="1" applyBorder="1" applyAlignment="1">
      <alignment shrinkToFit="1"/>
    </xf>
    <xf numFmtId="0" fontId="34" fillId="0" borderId="3" xfId="0" applyFont="1" applyBorder="1" applyAlignment="1">
      <alignment horizontal="center" vertical="center" shrinkToFit="1"/>
    </xf>
    <xf numFmtId="0" fontId="21" fillId="7" borderId="3" xfId="5" applyNumberFormat="1" applyFont="1" applyFill="1" applyBorder="1" applyAlignment="1">
      <alignment horizontal="center" vertical="center" wrapText="1"/>
    </xf>
    <xf numFmtId="0" fontId="17" fillId="0" borderId="3" xfId="0" applyFont="1" applyBorder="1" applyAlignment="1">
      <alignment horizontal="center" vertical="center"/>
    </xf>
    <xf numFmtId="0" fontId="17" fillId="0" borderId="3" xfId="0" applyFont="1" applyBorder="1" applyAlignment="1">
      <alignment horizontal="left" vertical="center"/>
    </xf>
    <xf numFmtId="0" fontId="15" fillId="4" borderId="16" xfId="0" applyFont="1" applyFill="1" applyBorder="1" applyAlignment="1" applyProtection="1">
      <alignment horizontal="left" vertical="top" wrapText="1" shrinkToFit="1"/>
      <protection locked="0"/>
    </xf>
    <xf numFmtId="0" fontId="15" fillId="4" borderId="17" xfId="0" applyFont="1" applyFill="1" applyBorder="1" applyAlignment="1" applyProtection="1">
      <alignment horizontal="left" vertical="top" wrapText="1" shrinkToFit="1"/>
      <protection locked="0"/>
    </xf>
    <xf numFmtId="0" fontId="15" fillId="5" borderId="18" xfId="0" applyFont="1" applyFill="1" applyBorder="1" applyAlignment="1">
      <alignment horizontal="left" vertical="center" shrinkToFit="1"/>
    </xf>
    <xf numFmtId="0" fontId="15" fillId="5" borderId="13" xfId="0" applyFont="1" applyFill="1" applyBorder="1" applyAlignment="1">
      <alignment horizontal="left" vertical="center" shrinkToFit="1"/>
    </xf>
    <xf numFmtId="0" fontId="15" fillId="5" borderId="10" xfId="0" applyFont="1" applyFill="1" applyBorder="1" applyAlignment="1">
      <alignment horizontal="left" vertical="center" shrinkToFit="1"/>
    </xf>
    <xf numFmtId="0" fontId="15" fillId="3" borderId="11" xfId="0" applyFont="1" applyFill="1" applyBorder="1" applyAlignment="1" applyProtection="1">
      <alignment horizontal="center" vertical="center" shrinkToFit="1"/>
      <protection locked="0"/>
    </xf>
    <xf numFmtId="0" fontId="15" fillId="0" borderId="11" xfId="0" applyFont="1" applyBorder="1" applyAlignment="1">
      <alignment horizontal="center" vertical="center" shrinkToFit="1"/>
    </xf>
    <xf numFmtId="0" fontId="15" fillId="0" borderId="14" xfId="0" applyFont="1" applyBorder="1" applyAlignment="1">
      <alignment horizontal="center" vertical="center" shrinkToFit="1"/>
    </xf>
    <xf numFmtId="0" fontId="15" fillId="0" borderId="3" xfId="0" applyFont="1" applyBorder="1" applyAlignment="1">
      <alignment horizontal="center" vertical="center" shrinkToFit="1"/>
    </xf>
    <xf numFmtId="0" fontId="15" fillId="0" borderId="1" xfId="0" applyFont="1" applyBorder="1" applyAlignment="1">
      <alignment horizontal="left" vertical="center" wrapText="1" shrinkToFit="1"/>
    </xf>
    <xf numFmtId="0" fontId="15" fillId="0" borderId="6" xfId="0" applyFont="1" applyBorder="1" applyAlignment="1">
      <alignment horizontal="left" vertical="center" wrapText="1" shrinkToFit="1"/>
    </xf>
    <xf numFmtId="0" fontId="15" fillId="0" borderId="30" xfId="0" applyFont="1" applyBorder="1" applyAlignment="1">
      <alignment horizontal="left" vertical="center" wrapText="1" shrinkToFit="1"/>
    </xf>
    <xf numFmtId="0" fontId="15" fillId="3" borderId="1" xfId="0" applyFont="1" applyFill="1" applyBorder="1" applyAlignment="1" applyProtection="1">
      <alignment horizontal="center" vertical="center" shrinkToFit="1"/>
      <protection locked="0"/>
    </xf>
    <xf numFmtId="0" fontId="15" fillId="3" borderId="6" xfId="0" applyFont="1" applyFill="1" applyBorder="1" applyAlignment="1" applyProtection="1">
      <alignment horizontal="center" vertical="center" shrinkToFit="1"/>
      <protection locked="0"/>
    </xf>
    <xf numFmtId="0" fontId="15" fillId="3" borderId="2" xfId="0" applyFont="1" applyFill="1" applyBorder="1" applyAlignment="1" applyProtection="1">
      <alignment horizontal="center" vertical="center" shrinkToFit="1"/>
      <protection locked="0"/>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9" xfId="0" applyFont="1" applyBorder="1" applyAlignment="1">
      <alignment horizontal="center" vertical="center"/>
    </xf>
    <xf numFmtId="0" fontId="15" fillId="0" borderId="15" xfId="0" applyFont="1" applyBorder="1" applyAlignment="1">
      <alignment horizontal="center" vertical="center" wrapText="1" shrinkToFit="1"/>
    </xf>
    <xf numFmtId="0" fontId="15" fillId="0" borderId="16" xfId="0" applyFont="1" applyBorder="1" applyAlignment="1">
      <alignment horizontal="center" vertical="center" shrinkToFit="1"/>
    </xf>
    <xf numFmtId="0" fontId="15" fillId="0" borderId="12"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19" xfId="0" applyFont="1" applyBorder="1" applyAlignment="1">
      <alignment horizontal="center" vertical="center" shrinkToFit="1"/>
    </xf>
    <xf numFmtId="0" fontId="15" fillId="4" borderId="5" xfId="0" applyFont="1" applyFill="1" applyBorder="1" applyAlignment="1" applyProtection="1">
      <alignment horizontal="center" vertical="center" shrinkToFit="1"/>
      <protection locked="0"/>
    </xf>
    <xf numFmtId="0" fontId="15" fillId="4" borderId="4" xfId="0" applyFont="1" applyFill="1" applyBorder="1" applyAlignment="1" applyProtection="1">
      <alignment horizontal="center" vertical="center" shrinkToFit="1"/>
      <protection locked="0"/>
    </xf>
    <xf numFmtId="49" fontId="15" fillId="4" borderId="3" xfId="0" applyNumberFormat="1" applyFont="1" applyFill="1" applyBorder="1" applyAlignment="1" applyProtection="1">
      <alignment horizontal="center" vertical="center" shrinkToFit="1"/>
      <protection locked="0"/>
    </xf>
    <xf numFmtId="0" fontId="15" fillId="0" borderId="3" xfId="0" applyFont="1" applyBorder="1" applyAlignment="1">
      <alignment horizontal="center" shrinkToFit="1"/>
    </xf>
    <xf numFmtId="0" fontId="15" fillId="4" borderId="3" xfId="0" applyFont="1" applyFill="1" applyBorder="1" applyAlignment="1" applyProtection="1">
      <alignment horizontal="center" vertical="center" shrinkToFit="1"/>
      <protection locked="0"/>
    </xf>
    <xf numFmtId="0" fontId="14" fillId="0" borderId="0" xfId="0" applyFont="1" applyFill="1" applyAlignment="1">
      <alignment horizontal="left" vertical="center"/>
    </xf>
    <xf numFmtId="0" fontId="15" fillId="0" borderId="3" xfId="0" applyFont="1" applyBorder="1" applyAlignment="1">
      <alignment horizontal="center" vertical="center" wrapText="1" shrinkToFit="1"/>
    </xf>
    <xf numFmtId="0" fontId="4" fillId="0" borderId="0" xfId="0" applyFont="1" applyAlignment="1">
      <alignment horizontal="center" vertical="center" shrinkToFit="1"/>
    </xf>
    <xf numFmtId="0" fontId="15" fillId="0" borderId="5"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2" xfId="0" applyFont="1" applyBorder="1" applyAlignment="1">
      <alignment horizontal="left" vertical="center" shrinkToFit="1"/>
    </xf>
    <xf numFmtId="0" fontId="15" fillId="0" borderId="3" xfId="0" applyFont="1" applyBorder="1" applyAlignment="1">
      <alignment horizontal="left" vertical="center" shrinkToFit="1"/>
    </xf>
    <xf numFmtId="0" fontId="15" fillId="0" borderId="3" xfId="0" applyFont="1" applyBorder="1" applyAlignment="1">
      <alignment horizontal="left" vertical="center"/>
    </xf>
    <xf numFmtId="0" fontId="5" fillId="0" borderId="3"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center" vertical="center" wrapText="1" shrinkToFit="1"/>
    </xf>
    <xf numFmtId="0" fontId="15" fillId="0" borderId="4" xfId="0" applyFont="1" applyBorder="1" applyAlignment="1">
      <alignment horizontal="center" vertical="center" shrinkToFit="1"/>
    </xf>
    <xf numFmtId="0" fontId="15" fillId="0" borderId="3" xfId="0" applyFont="1" applyFill="1" applyBorder="1" applyAlignment="1">
      <alignment horizontal="center" vertical="center" shrinkToFit="1"/>
    </xf>
    <xf numFmtId="0" fontId="15" fillId="3" borderId="3" xfId="0" applyFont="1" applyFill="1" applyBorder="1" applyAlignment="1" applyProtection="1">
      <alignment horizontal="center" vertical="center" shrinkToFit="1"/>
      <protection locked="0"/>
    </xf>
    <xf numFmtId="0" fontId="15" fillId="0" borderId="6" xfId="0" applyFont="1" applyBorder="1" applyAlignment="1">
      <alignment horizontal="center" vertical="center" shrinkToFit="1"/>
    </xf>
    <xf numFmtId="0" fontId="15" fillId="0" borderId="20" xfId="0" applyFont="1" applyBorder="1" applyAlignment="1">
      <alignment horizontal="center" shrinkToFit="1"/>
    </xf>
    <xf numFmtId="0" fontId="24" fillId="0" borderId="7" xfId="0" applyFont="1" applyBorder="1" applyAlignment="1">
      <alignment horizontal="left" vertical="center" wrapText="1" shrinkToFit="1"/>
    </xf>
    <xf numFmtId="0" fontId="24" fillId="0" borderId="8" xfId="0" applyFont="1" applyBorder="1" applyAlignment="1">
      <alignment horizontal="left" vertical="center" wrapText="1" shrinkToFit="1"/>
    </xf>
    <xf numFmtId="0" fontId="24" fillId="0" borderId="21" xfId="0" applyFont="1" applyBorder="1" applyAlignment="1">
      <alignment horizontal="left" vertical="center" wrapText="1" shrinkToFit="1"/>
    </xf>
    <xf numFmtId="0" fontId="15" fillId="0" borderId="0" xfId="0" applyFont="1" applyBorder="1" applyAlignment="1">
      <alignment horizontal="left" vertical="center"/>
    </xf>
    <xf numFmtId="0" fontId="15" fillId="3" borderId="25" xfId="0" applyFont="1" applyFill="1" applyBorder="1" applyAlignment="1" applyProtection="1">
      <alignment horizontal="center" vertical="center" shrinkToFit="1"/>
      <protection locked="0"/>
    </xf>
    <xf numFmtId="0" fontId="15" fillId="3" borderId="22" xfId="0" applyFont="1" applyFill="1" applyBorder="1" applyAlignment="1" applyProtection="1">
      <alignment horizontal="center" vertical="center" shrinkToFit="1"/>
      <protection locked="0"/>
    </xf>
    <xf numFmtId="0" fontId="15" fillId="3" borderId="23" xfId="0" applyFont="1" applyFill="1" applyBorder="1" applyAlignment="1" applyProtection="1">
      <alignment horizontal="center" vertical="center" shrinkToFit="1"/>
      <protection locked="0"/>
    </xf>
    <xf numFmtId="0" fontId="16" fillId="0" borderId="24" xfId="0" applyFont="1" applyBorder="1" applyAlignment="1">
      <alignment horizontal="left" vertical="top" wrapText="1" shrinkToFit="1"/>
    </xf>
    <xf numFmtId="0" fontId="16" fillId="0" borderId="0" xfId="0" applyFont="1" applyBorder="1" applyAlignment="1">
      <alignment horizontal="left" vertical="top" wrapText="1" shrinkToFit="1"/>
    </xf>
    <xf numFmtId="0" fontId="15" fillId="0" borderId="26" xfId="0" applyFont="1" applyBorder="1" applyAlignment="1">
      <alignment horizontal="left" vertical="center" shrinkToFit="1"/>
    </xf>
    <xf numFmtId="0" fontId="32" fillId="4" borderId="3" xfId="4" applyFont="1" applyFill="1" applyBorder="1" applyAlignment="1" applyProtection="1">
      <alignment horizontal="center" vertical="center" shrinkToFit="1"/>
      <protection locked="0"/>
    </xf>
    <xf numFmtId="0" fontId="15" fillId="0" borderId="0" xfId="0" applyFont="1" applyFill="1" applyBorder="1" applyAlignment="1">
      <alignment horizontal="left" vertical="center" wrapText="1" shrinkToFit="1"/>
    </xf>
    <xf numFmtId="0" fontId="15" fillId="0" borderId="0" xfId="0" applyFont="1" applyFill="1" applyBorder="1" applyAlignment="1">
      <alignment horizontal="left" vertical="center" shrinkToFit="1"/>
    </xf>
    <xf numFmtId="0" fontId="15" fillId="0" borderId="0" xfId="0" applyFont="1" applyFill="1" applyBorder="1" applyAlignment="1">
      <alignment horizontal="center" vertical="center" shrinkToFit="1"/>
    </xf>
    <xf numFmtId="0" fontId="33" fillId="0" borderId="0" xfId="0" applyFont="1" applyFill="1" applyBorder="1" applyAlignment="1">
      <alignment horizontal="left" vertical="center" wrapText="1" shrinkToFit="1"/>
    </xf>
    <xf numFmtId="0" fontId="15" fillId="0" borderId="10" xfId="0" applyFont="1" applyBorder="1" applyAlignment="1">
      <alignment horizontal="center" vertical="center"/>
    </xf>
    <xf numFmtId="0" fontId="15" fillId="0" borderId="32" xfId="0" applyFont="1" applyBorder="1" applyAlignment="1">
      <alignment horizontal="center" vertical="center" shrinkToFit="1"/>
    </xf>
    <xf numFmtId="0" fontId="15" fillId="0" borderId="34" xfId="0" applyFont="1" applyBorder="1" applyAlignment="1">
      <alignment horizontal="center" vertical="center" shrinkToFit="1"/>
    </xf>
    <xf numFmtId="0" fontId="15" fillId="0" borderId="33" xfId="0" applyFont="1" applyBorder="1" applyAlignment="1">
      <alignment horizontal="center" vertical="center" shrinkToFit="1"/>
    </xf>
    <xf numFmtId="0" fontId="15" fillId="4" borderId="32" xfId="0" applyFont="1" applyFill="1" applyBorder="1" applyAlignment="1" applyProtection="1">
      <alignment horizontal="left" vertical="center" shrinkToFit="1"/>
      <protection locked="0"/>
    </xf>
    <xf numFmtId="0" fontId="15" fillId="4" borderId="34" xfId="0" applyFont="1" applyFill="1" applyBorder="1" applyAlignment="1" applyProtection="1">
      <alignment horizontal="left" vertical="center" shrinkToFit="1"/>
      <protection locked="0"/>
    </xf>
    <xf numFmtId="0" fontId="15" fillId="4" borderId="35" xfId="0" applyFont="1" applyFill="1" applyBorder="1" applyAlignment="1" applyProtection="1">
      <alignment horizontal="left" vertical="center" shrinkToFit="1"/>
      <protection locked="0"/>
    </xf>
    <xf numFmtId="0" fontId="15" fillId="4" borderId="12" xfId="0" applyFont="1" applyFill="1" applyBorder="1" applyAlignment="1" applyProtection="1">
      <alignment horizontal="left" vertical="center" shrinkToFit="1"/>
      <protection locked="0"/>
    </xf>
    <xf numFmtId="0" fontId="15" fillId="4" borderId="13" xfId="0" applyFont="1" applyFill="1" applyBorder="1" applyAlignment="1" applyProtection="1">
      <alignment horizontal="left" vertical="center" shrinkToFit="1"/>
      <protection locked="0"/>
    </xf>
    <xf numFmtId="0" fontId="15" fillId="4" borderId="19" xfId="0" applyFont="1" applyFill="1" applyBorder="1" applyAlignment="1" applyProtection="1">
      <alignment horizontal="left" vertical="center" shrinkToFit="1"/>
      <protection locked="0"/>
    </xf>
    <xf numFmtId="0" fontId="15" fillId="4" borderId="1" xfId="0" applyFont="1" applyFill="1" applyBorder="1" applyAlignment="1" applyProtection="1">
      <alignment horizontal="left" vertical="center" shrinkToFit="1"/>
      <protection locked="0"/>
    </xf>
    <xf numFmtId="0" fontId="15" fillId="4" borderId="6" xfId="0" applyFont="1" applyFill="1" applyBorder="1" applyAlignment="1" applyProtection="1">
      <alignment horizontal="left" vertical="center" shrinkToFit="1"/>
      <protection locked="0"/>
    </xf>
    <xf numFmtId="0" fontId="15" fillId="4" borderId="30" xfId="0" applyFont="1" applyFill="1" applyBorder="1" applyAlignment="1" applyProtection="1">
      <alignment horizontal="left" vertical="center" shrinkToFit="1"/>
      <protection locked="0"/>
    </xf>
    <xf numFmtId="0" fontId="24" fillId="0" borderId="7" xfId="0" applyFont="1" applyBorder="1" applyAlignment="1">
      <alignment horizontal="center" vertical="center" wrapText="1" shrinkToFit="1"/>
    </xf>
    <xf numFmtId="0" fontId="24" fillId="0" borderId="8" xfId="0" applyFont="1" applyBorder="1" applyAlignment="1">
      <alignment horizontal="center" vertical="center" wrapText="1" shrinkToFit="1"/>
    </xf>
    <xf numFmtId="0" fontId="24" fillId="0" borderId="21" xfId="0" applyFont="1" applyBorder="1" applyAlignment="1">
      <alignment horizontal="center" vertical="center" wrapText="1" shrinkToFit="1"/>
    </xf>
    <xf numFmtId="0" fontId="15" fillId="3" borderId="7" xfId="0" applyFont="1" applyFill="1" applyBorder="1" applyAlignment="1" applyProtection="1">
      <alignment horizontal="center" vertical="center" shrinkToFit="1"/>
      <protection locked="0"/>
    </xf>
    <xf numFmtId="0" fontId="15" fillId="3" borderId="8" xfId="0" applyFont="1" applyFill="1" applyBorder="1" applyAlignment="1" applyProtection="1">
      <alignment horizontal="center" vertical="center" shrinkToFit="1"/>
      <protection locked="0"/>
    </xf>
    <xf numFmtId="0" fontId="15" fillId="3" borderId="9" xfId="0" applyFont="1" applyFill="1" applyBorder="1" applyAlignment="1" applyProtection="1">
      <alignment horizontal="center" vertical="center" shrinkToFit="1"/>
      <protection locked="0"/>
    </xf>
    <xf numFmtId="0" fontId="28" fillId="0" borderId="0" xfId="0" applyFont="1" applyAlignment="1">
      <alignment horizontal="center" vertical="center" shrinkToFit="1"/>
    </xf>
    <xf numFmtId="0" fontId="15" fillId="0" borderId="14" xfId="0" applyFont="1" applyBorder="1" applyAlignment="1">
      <alignment horizontal="center" vertical="center" wrapText="1" shrinkToFit="1"/>
    </xf>
    <xf numFmtId="0" fontId="15" fillId="0" borderId="0" xfId="0" applyFont="1" applyAlignment="1">
      <alignment horizontal="left" vertical="center" wrapText="1" shrinkToFit="1"/>
    </xf>
    <xf numFmtId="0" fontId="15" fillId="0" borderId="0" xfId="0" applyFont="1" applyAlignment="1">
      <alignment horizontal="left" vertical="center" shrinkToFit="1"/>
    </xf>
    <xf numFmtId="0" fontId="15" fillId="0" borderId="28" xfId="0" applyFont="1" applyBorder="1" applyAlignment="1">
      <alignment horizontal="left" vertical="center" shrinkToFit="1"/>
    </xf>
    <xf numFmtId="0" fontId="15" fillId="0" borderId="29" xfId="0" applyFont="1" applyBorder="1" applyAlignment="1">
      <alignment horizontal="left" vertical="center" shrinkToFit="1"/>
    </xf>
    <xf numFmtId="0" fontId="15" fillId="0" borderId="36" xfId="0" applyFont="1" applyBorder="1" applyAlignment="1">
      <alignment horizontal="left" vertical="center" shrinkToFit="1"/>
    </xf>
    <xf numFmtId="0" fontId="15" fillId="0" borderId="28" xfId="0" applyFont="1" applyBorder="1" applyAlignment="1">
      <alignment horizontal="center" vertical="center" shrinkToFit="1"/>
    </xf>
    <xf numFmtId="0" fontId="15" fillId="0" borderId="29" xfId="0" applyFont="1" applyBorder="1" applyAlignment="1">
      <alignment horizontal="center" vertical="center" shrinkToFit="1"/>
    </xf>
    <xf numFmtId="0" fontId="15" fillId="0" borderId="38" xfId="0" applyFont="1" applyBorder="1" applyAlignment="1">
      <alignment horizontal="center" vertical="center" shrinkToFit="1"/>
    </xf>
    <xf numFmtId="0" fontId="15" fillId="0" borderId="31"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39" xfId="0" applyFont="1" applyBorder="1" applyAlignment="1">
      <alignment horizontal="center" vertical="center" shrinkToFit="1"/>
    </xf>
    <xf numFmtId="0" fontId="15" fillId="0" borderId="28" xfId="0" applyFont="1" applyBorder="1" applyAlignment="1">
      <alignment horizontal="center" vertical="center" wrapText="1" shrinkToFit="1"/>
    </xf>
    <xf numFmtId="0" fontId="15" fillId="0" borderId="24" xfId="0" applyFont="1" applyBorder="1" applyAlignment="1">
      <alignment horizontal="center" vertical="center" shrinkToFit="1"/>
    </xf>
    <xf numFmtId="0" fontId="15" fillId="0" borderId="0" xfId="0" applyFont="1" applyBorder="1" applyAlignment="1">
      <alignment horizontal="center" vertical="center" shrinkToFit="1"/>
    </xf>
    <xf numFmtId="0" fontId="15" fillId="0" borderId="40" xfId="0" applyFont="1" applyBorder="1" applyAlignment="1">
      <alignment horizontal="center" vertical="center" shrinkToFit="1"/>
    </xf>
    <xf numFmtId="0" fontId="15" fillId="4" borderId="31" xfId="0" applyFont="1" applyFill="1" applyBorder="1" applyAlignment="1" applyProtection="1">
      <alignment horizontal="left" vertical="top" wrapText="1" shrinkToFit="1"/>
      <protection locked="0"/>
    </xf>
    <xf numFmtId="0" fontId="15" fillId="4" borderId="27" xfId="0" applyFont="1" applyFill="1" applyBorder="1" applyAlignment="1" applyProtection="1">
      <alignment horizontal="left" vertical="top" wrapText="1" shrinkToFit="1"/>
      <protection locked="0"/>
    </xf>
    <xf numFmtId="0" fontId="15" fillId="4" borderId="37" xfId="0" applyFont="1" applyFill="1" applyBorder="1" applyAlignment="1" applyProtection="1">
      <alignment horizontal="left" vertical="top" wrapText="1" shrinkToFit="1"/>
      <protection locked="0"/>
    </xf>
    <xf numFmtId="0" fontId="15" fillId="3" borderId="12" xfId="0"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protection locked="0"/>
    </xf>
    <xf numFmtId="0" fontId="15" fillId="0" borderId="12" xfId="0" applyFont="1" applyBorder="1" applyAlignment="1">
      <alignment horizontal="left" vertical="center" shrinkToFit="1"/>
    </xf>
    <xf numFmtId="0" fontId="15" fillId="0" borderId="13" xfId="0" applyFont="1" applyBorder="1" applyAlignment="1">
      <alignment horizontal="left" vertical="center" shrinkToFit="1"/>
    </xf>
    <xf numFmtId="0" fontId="15" fillId="0" borderId="19" xfId="0" applyFont="1" applyBorder="1" applyAlignment="1">
      <alignment horizontal="left" vertical="center" shrinkToFit="1"/>
    </xf>
    <xf numFmtId="0" fontId="15" fillId="4" borderId="1" xfId="0" applyFont="1" applyFill="1" applyBorder="1" applyAlignment="1" applyProtection="1">
      <alignment horizontal="center" vertical="center" shrinkToFit="1"/>
      <protection locked="0"/>
    </xf>
    <xf numFmtId="0" fontId="15" fillId="4" borderId="6" xfId="0" applyFont="1" applyFill="1" applyBorder="1" applyAlignment="1" applyProtection="1">
      <alignment horizontal="center" vertical="center" shrinkToFit="1"/>
      <protection locked="0"/>
    </xf>
    <xf numFmtId="0" fontId="15" fillId="4" borderId="2"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shrinkToFit="1"/>
      <protection locked="0"/>
    </xf>
    <xf numFmtId="0" fontId="15" fillId="4" borderId="6" xfId="0" applyFont="1" applyFill="1" applyBorder="1" applyAlignment="1" applyProtection="1">
      <alignment horizontal="center" shrinkToFit="1"/>
      <protection locked="0"/>
    </xf>
    <xf numFmtId="0" fontId="15" fillId="4" borderId="2" xfId="0" applyFont="1" applyFill="1" applyBorder="1" applyAlignment="1" applyProtection="1">
      <alignment horizontal="center" shrinkToFit="1"/>
      <protection locked="0"/>
    </xf>
    <xf numFmtId="0" fontId="15" fillId="0" borderId="1" xfId="0" applyFont="1" applyBorder="1" applyAlignment="1">
      <alignment horizontal="center" shrinkToFit="1"/>
    </xf>
    <xf numFmtId="0" fontId="15" fillId="0" borderId="6" xfId="0" applyFont="1" applyBorder="1" applyAlignment="1">
      <alignment horizontal="center" shrinkToFit="1"/>
    </xf>
    <xf numFmtId="0" fontId="15" fillId="0" borderId="30" xfId="0" applyFont="1" applyBorder="1" applyAlignment="1">
      <alignment horizontal="center" shrinkToFit="1"/>
    </xf>
    <xf numFmtId="0" fontId="15" fillId="0" borderId="32" xfId="0" applyFont="1" applyBorder="1" applyAlignment="1">
      <alignment horizontal="left" vertical="center" wrapText="1" shrinkToFit="1"/>
    </xf>
    <xf numFmtId="0" fontId="15" fillId="0" borderId="34" xfId="0" applyFont="1" applyBorder="1" applyAlignment="1">
      <alignment horizontal="left" vertical="center" shrinkToFit="1"/>
    </xf>
    <xf numFmtId="0" fontId="15" fillId="0" borderId="35" xfId="0" applyFont="1" applyBorder="1" applyAlignment="1">
      <alignment horizontal="left" vertical="center" shrinkToFit="1"/>
    </xf>
  </cellXfs>
  <cellStyles count="6">
    <cellStyle name="ハイパーリンク" xfId="4" builtinId="8"/>
    <cellStyle name="ハイパーリンク 2" xfId="2" xr:uid="{CD0FF18A-C7E0-4824-9A3D-7D5A0497F288}"/>
    <cellStyle name="標準" xfId="0" builtinId="0"/>
    <cellStyle name="標準 2" xfId="1" xr:uid="{E2D1F698-5570-4B88-AEF0-A255718C59C7}"/>
    <cellStyle name="標準 2 2" xfId="3" xr:uid="{CBEA0D3A-9A8B-4494-88AD-911A5995113F}"/>
    <cellStyle name="標準 3" xfId="5" xr:uid="{58544689-C1FE-4BA1-9718-72F741F61DBA}"/>
  </cellStyles>
  <dxfs count="5">
    <dxf>
      <fill>
        <patternFill>
          <bgColor theme="1"/>
        </patternFill>
      </fill>
    </dxf>
    <dxf>
      <font>
        <b/>
        <i val="0"/>
        <color rgb="FFFF0000"/>
      </font>
    </dxf>
    <dxf>
      <font>
        <b/>
        <i val="0"/>
        <color rgb="FFFF0000"/>
      </font>
    </dxf>
    <dxf>
      <font>
        <b/>
        <i val="0"/>
        <color rgb="FFFF0000"/>
      </font>
    </dxf>
    <dxf>
      <fill>
        <patternFill>
          <bgColor theme="1"/>
        </patternFill>
      </fill>
    </dxf>
  </dxfs>
  <tableStyles count="0" defaultTableStyle="TableStyleMedium2" defaultPivotStyle="PivotStyleLight16"/>
  <colors>
    <mruColors>
      <color rgb="FFCC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AV54"/>
  <sheetViews>
    <sheetView tabSelected="1" view="pageBreakPreview" topLeftCell="A16" zoomScale="90" zoomScaleNormal="100" zoomScaleSheetLayoutView="90" workbookViewId="0">
      <selection activeCell="AM21" sqref="AM21"/>
    </sheetView>
  </sheetViews>
  <sheetFormatPr defaultRowHeight="18" outlineLevelCol="1"/>
  <cols>
    <col min="1" max="1" width="3.125" style="53" customWidth="1"/>
    <col min="2" max="4" width="3.625" style="53" customWidth="1"/>
    <col min="5" max="5" width="4.375" style="53" customWidth="1"/>
    <col min="6" max="6" width="2.625" style="53" customWidth="1"/>
    <col min="7" max="18" width="3.625" style="53" customWidth="1"/>
    <col min="19" max="36" width="2.625" style="53" customWidth="1"/>
    <col min="37" max="37" width="4.625" style="53" customWidth="1"/>
    <col min="38" max="38" width="2" style="53" hidden="1" customWidth="1" outlineLevel="1"/>
    <col min="39" max="39" width="52.875" style="53" customWidth="1" collapsed="1"/>
    <col min="40" max="16384" width="9" style="53"/>
  </cols>
  <sheetData>
    <row r="1" spans="2:39" ht="45.75" customHeight="1">
      <c r="B1" s="110" t="s">
        <v>133</v>
      </c>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M1" s="54" t="s">
        <v>145</v>
      </c>
    </row>
    <row r="2" spans="2:39">
      <c r="B2" s="1" t="s">
        <v>0</v>
      </c>
    </row>
    <row r="3" spans="2:39" s="55" customFormat="1" ht="92.25" customHeight="1">
      <c r="B3" s="116" t="s">
        <v>1</v>
      </c>
      <c r="C3" s="116"/>
      <c r="D3" s="116"/>
      <c r="E3" s="116"/>
      <c r="F3" s="117" t="s">
        <v>726</v>
      </c>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row>
    <row r="4" spans="2:39" s="55" customFormat="1" ht="39" customHeight="1">
      <c r="B4" s="116" t="s">
        <v>2</v>
      </c>
      <c r="C4" s="116"/>
      <c r="D4" s="116"/>
      <c r="E4" s="116"/>
      <c r="F4" s="118" t="s">
        <v>3</v>
      </c>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8"/>
    </row>
    <row r="5" spans="2:39" s="55" customFormat="1" ht="87" customHeight="1">
      <c r="B5" s="118" t="s">
        <v>132</v>
      </c>
      <c r="C5" s="118"/>
      <c r="D5" s="118"/>
      <c r="E5" s="118"/>
      <c r="F5" s="118" t="s">
        <v>4</v>
      </c>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8"/>
    </row>
    <row r="6" spans="2:39" s="55" customFormat="1" ht="29.25" customHeight="1">
      <c r="B6" s="116" t="s">
        <v>5</v>
      </c>
      <c r="C6" s="116"/>
      <c r="D6" s="116"/>
      <c r="E6" s="116"/>
      <c r="F6" s="118" t="s">
        <v>147</v>
      </c>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row>
    <row r="7" spans="2:39" ht="9" customHeight="1"/>
    <row r="8" spans="2:39" ht="19.5">
      <c r="B8" s="56"/>
      <c r="C8" s="56"/>
      <c r="D8" s="56"/>
      <c r="E8" s="56"/>
      <c r="F8" s="56"/>
      <c r="G8" s="56"/>
      <c r="H8" s="56"/>
      <c r="I8" s="56"/>
      <c r="J8" s="56"/>
      <c r="K8" s="56"/>
      <c r="L8" s="56"/>
      <c r="M8" s="56"/>
      <c r="N8" s="56"/>
      <c r="O8" s="56"/>
      <c r="P8" s="56"/>
      <c r="Q8" s="57"/>
      <c r="R8" s="58"/>
      <c r="S8" s="10" t="s">
        <v>90</v>
      </c>
      <c r="T8" s="59"/>
      <c r="U8" s="59"/>
      <c r="V8" s="59"/>
      <c r="W8" s="56"/>
      <c r="X8" s="56"/>
      <c r="Y8" s="56"/>
      <c r="Z8" s="60"/>
      <c r="AA8" s="61"/>
      <c r="AB8" s="62"/>
      <c r="AC8" s="10" t="s">
        <v>91</v>
      </c>
      <c r="AD8" s="56"/>
      <c r="AE8" s="56"/>
      <c r="AF8" s="56"/>
      <c r="AG8" s="56"/>
      <c r="AH8" s="56"/>
      <c r="AI8" s="56"/>
      <c r="AJ8" s="56"/>
      <c r="AK8" s="56"/>
    </row>
    <row r="9" spans="2:39" ht="9" customHeight="1">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row>
    <row r="10" spans="2:39" ht="19.5">
      <c r="B10" s="56"/>
      <c r="C10" s="56"/>
      <c r="D10" s="56"/>
      <c r="E10" s="56"/>
      <c r="F10" s="56"/>
      <c r="G10" s="56"/>
      <c r="H10" s="56"/>
      <c r="I10" s="56"/>
      <c r="J10" s="56"/>
      <c r="K10" s="56"/>
      <c r="L10" s="56"/>
      <c r="M10" s="56"/>
      <c r="N10" s="56"/>
      <c r="O10" s="56"/>
      <c r="P10" s="56"/>
      <c r="Q10" s="56"/>
      <c r="R10" s="56"/>
      <c r="S10" s="56"/>
      <c r="T10" s="56"/>
      <c r="U10" s="56"/>
      <c r="V10" s="56"/>
      <c r="W10" s="56"/>
      <c r="X10" s="56"/>
      <c r="Y10" s="56"/>
      <c r="Z10" s="124" t="s">
        <v>94</v>
      </c>
      <c r="AA10" s="124"/>
      <c r="AB10" s="124"/>
      <c r="AC10" s="124"/>
      <c r="AD10" s="91"/>
      <c r="AE10" s="92"/>
      <c r="AF10" s="93"/>
      <c r="AG10" s="56" t="s">
        <v>93</v>
      </c>
      <c r="AH10" s="91"/>
      <c r="AI10" s="92"/>
      <c r="AJ10" s="93"/>
      <c r="AK10" s="56" t="s">
        <v>92</v>
      </c>
      <c r="AM10" s="63"/>
    </row>
    <row r="11" spans="2:39" ht="23.25" customHeight="1">
      <c r="B11" s="87" t="s">
        <v>96</v>
      </c>
      <c r="C11" s="87"/>
      <c r="D11" s="87"/>
      <c r="E11" s="87"/>
      <c r="F11" s="122"/>
      <c r="G11" s="122"/>
      <c r="H11" s="122"/>
      <c r="I11" s="122"/>
      <c r="J11" s="122"/>
      <c r="K11" s="122"/>
      <c r="L11" s="122"/>
      <c r="M11" s="122"/>
      <c r="N11" s="122"/>
      <c r="O11" s="122"/>
      <c r="P11" s="122"/>
      <c r="Q11" s="122"/>
      <c r="R11" s="122"/>
      <c r="S11" s="122"/>
      <c r="T11" s="122"/>
      <c r="U11" s="122"/>
      <c r="V11" s="122"/>
      <c r="W11" s="122"/>
      <c r="X11" s="122"/>
      <c r="Y11" s="122"/>
      <c r="Z11" s="122"/>
      <c r="AA11" s="122"/>
      <c r="AB11" s="121"/>
      <c r="AC11" s="121"/>
      <c r="AD11" s="121"/>
      <c r="AE11" s="121"/>
      <c r="AF11" s="121"/>
      <c r="AG11" s="121"/>
      <c r="AH11" s="121"/>
      <c r="AI11" s="121"/>
      <c r="AJ11" s="121"/>
      <c r="AK11" s="121"/>
    </row>
    <row r="12" spans="2:39" ht="34.5" customHeight="1">
      <c r="B12" s="87" t="s">
        <v>6</v>
      </c>
      <c r="C12" s="87"/>
      <c r="D12" s="87"/>
      <c r="E12" s="87"/>
      <c r="F12" s="122"/>
      <c r="G12" s="122"/>
      <c r="H12" s="122"/>
      <c r="I12" s="107"/>
      <c r="J12" s="107"/>
      <c r="K12" s="107"/>
      <c r="L12" s="107"/>
      <c r="M12" s="107"/>
      <c r="N12" s="107"/>
      <c r="O12" s="107"/>
      <c r="P12" s="107"/>
      <c r="Q12" s="107"/>
      <c r="R12" s="107"/>
      <c r="S12" s="107"/>
      <c r="T12" s="107"/>
      <c r="U12" s="107"/>
      <c r="V12" s="107"/>
      <c r="W12" s="107"/>
      <c r="X12" s="107"/>
      <c r="Y12" s="107"/>
      <c r="Z12" s="107"/>
      <c r="AA12" s="107"/>
      <c r="AB12" s="109" t="e" cm="1">
        <f t="array" ref="AB12">_xlfn.SWITCH(F12,"本科","学科・コース","専攻科","専攻")</f>
        <v>#N/A</v>
      </c>
      <c r="AC12" s="87"/>
      <c r="AD12" s="87"/>
      <c r="AE12" s="64" t="s">
        <v>71</v>
      </c>
      <c r="AF12" s="112" t="e" cm="1">
        <f t="array" ref="AF12">_xlfn.SWITCH(F12,"本科","4","専攻科","1")</f>
        <v>#N/A</v>
      </c>
      <c r="AG12" s="113"/>
      <c r="AH12" s="114" t="s">
        <v>72</v>
      </c>
      <c r="AI12" s="115"/>
      <c r="AJ12" s="115"/>
      <c r="AK12" s="115"/>
    </row>
    <row r="13" spans="2:39" ht="19.5">
      <c r="B13" s="111" t="s">
        <v>144</v>
      </c>
      <c r="C13" s="111"/>
      <c r="D13" s="111"/>
      <c r="E13" s="111"/>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c r="AE13" s="103"/>
      <c r="AF13" s="87" t="s">
        <v>73</v>
      </c>
      <c r="AG13" s="87"/>
      <c r="AH13" s="87"/>
      <c r="AI13" s="122"/>
      <c r="AJ13" s="122"/>
      <c r="AK13" s="122"/>
    </row>
    <row r="14" spans="2:39" ht="49.5" customHeight="1">
      <c r="B14" s="119" t="s">
        <v>526</v>
      </c>
      <c r="C14" s="120"/>
      <c r="D14" s="120"/>
      <c r="E14" s="120"/>
      <c r="F14" s="104"/>
      <c r="G14" s="104"/>
      <c r="H14" s="104"/>
      <c r="I14" s="104"/>
      <c r="J14" s="104"/>
      <c r="K14" s="104"/>
      <c r="L14" s="104"/>
      <c r="M14" s="104"/>
      <c r="N14" s="104"/>
      <c r="O14" s="104"/>
      <c r="P14" s="104"/>
      <c r="Q14" s="104"/>
      <c r="R14" s="104"/>
      <c r="S14" s="104"/>
      <c r="T14" s="104"/>
      <c r="U14" s="104"/>
      <c r="V14" s="104"/>
      <c r="W14" s="104"/>
      <c r="X14" s="104"/>
      <c r="Y14" s="104"/>
      <c r="Z14" s="104"/>
      <c r="AA14" s="104"/>
      <c r="AB14" s="104"/>
      <c r="AC14" s="104"/>
      <c r="AD14" s="104"/>
      <c r="AE14" s="104"/>
      <c r="AF14" s="87"/>
      <c r="AG14" s="87"/>
      <c r="AH14" s="87"/>
      <c r="AI14" s="122"/>
      <c r="AJ14" s="122"/>
      <c r="AK14" s="122"/>
    </row>
    <row r="15" spans="2:39" ht="24">
      <c r="B15" s="87" t="s">
        <v>7</v>
      </c>
      <c r="C15" s="87"/>
      <c r="D15" s="87"/>
      <c r="E15" s="87"/>
      <c r="F15" s="87" t="s">
        <v>74</v>
      </c>
      <c r="G15" s="87"/>
      <c r="H15" s="105"/>
      <c r="I15" s="105"/>
      <c r="J15" s="105"/>
      <c r="K15" s="75" t="s">
        <v>75</v>
      </c>
      <c r="L15" s="105"/>
      <c r="M15" s="105"/>
      <c r="N15" s="105"/>
      <c r="O15" s="105"/>
      <c r="P15" s="106"/>
      <c r="Q15" s="106"/>
      <c r="R15" s="106"/>
      <c r="S15" s="106"/>
      <c r="T15" s="106"/>
      <c r="U15" s="106"/>
      <c r="V15" s="106"/>
      <c r="W15" s="106"/>
      <c r="X15" s="106"/>
      <c r="Y15" s="106"/>
      <c r="Z15" s="106"/>
      <c r="AA15" s="106"/>
      <c r="AB15" s="106"/>
      <c r="AC15" s="106"/>
      <c r="AD15" s="106"/>
      <c r="AE15" s="106"/>
      <c r="AF15" s="106"/>
      <c r="AG15" s="106"/>
      <c r="AH15" s="106"/>
      <c r="AI15" s="106"/>
      <c r="AJ15" s="106"/>
      <c r="AK15" s="106"/>
    </row>
    <row r="16" spans="2:39" ht="19.5">
      <c r="B16" s="87"/>
      <c r="C16" s="87"/>
      <c r="D16" s="87"/>
      <c r="E16" s="87"/>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row>
    <row r="17" spans="2:48" ht="19.5">
      <c r="B17" s="87"/>
      <c r="C17" s="87"/>
      <c r="D17" s="87"/>
      <c r="E17" s="87"/>
      <c r="F17" s="87" t="s">
        <v>76</v>
      </c>
      <c r="G17" s="87"/>
      <c r="H17" s="87"/>
      <c r="I17" s="135"/>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row>
    <row r="18" spans="2:48" ht="24">
      <c r="B18" s="87"/>
      <c r="C18" s="87"/>
      <c r="D18" s="87"/>
      <c r="E18" s="87"/>
      <c r="F18" s="87" t="s">
        <v>77</v>
      </c>
      <c r="G18" s="87"/>
      <c r="H18" s="87"/>
      <c r="I18" s="105"/>
      <c r="J18" s="105"/>
      <c r="K18" s="105"/>
      <c r="L18" s="73" t="s">
        <v>75</v>
      </c>
      <c r="M18" s="105"/>
      <c r="N18" s="105"/>
      <c r="O18" s="105"/>
      <c r="P18" s="105"/>
      <c r="Q18" s="75" t="s">
        <v>75</v>
      </c>
      <c r="R18" s="105"/>
      <c r="S18" s="105"/>
      <c r="T18" s="105"/>
      <c r="U18" s="105"/>
      <c r="V18" s="115" t="s">
        <v>78</v>
      </c>
      <c r="W18" s="115"/>
      <c r="X18" s="115"/>
      <c r="Y18" s="115"/>
      <c r="Z18" s="115"/>
      <c r="AA18" s="115"/>
      <c r="AB18" s="115"/>
      <c r="AC18" s="115"/>
      <c r="AD18" s="115"/>
      <c r="AE18" s="115"/>
      <c r="AF18" s="115"/>
      <c r="AG18" s="115"/>
      <c r="AH18" s="115"/>
      <c r="AI18" s="115"/>
      <c r="AJ18" s="115"/>
      <c r="AK18" s="115"/>
    </row>
    <row r="19" spans="2:48" ht="24">
      <c r="B19" s="109" t="s">
        <v>8</v>
      </c>
      <c r="C19" s="87"/>
      <c r="D19" s="87"/>
      <c r="E19" s="87"/>
      <c r="F19" s="87" t="s">
        <v>74</v>
      </c>
      <c r="G19" s="87"/>
      <c r="H19" s="105"/>
      <c r="I19" s="105"/>
      <c r="J19" s="105"/>
      <c r="K19" s="75" t="s">
        <v>75</v>
      </c>
      <c r="L19" s="105"/>
      <c r="M19" s="105"/>
      <c r="N19" s="105"/>
      <c r="O19" s="105"/>
      <c r="P19" s="106"/>
      <c r="Q19" s="106"/>
      <c r="R19" s="106"/>
      <c r="S19" s="106"/>
      <c r="T19" s="106"/>
      <c r="U19" s="106"/>
      <c r="V19" s="106"/>
      <c r="W19" s="106"/>
      <c r="X19" s="106"/>
      <c r="Y19" s="106"/>
      <c r="Z19" s="106"/>
      <c r="AA19" s="106"/>
      <c r="AB19" s="106"/>
      <c r="AC19" s="106"/>
      <c r="AD19" s="106"/>
      <c r="AE19" s="106"/>
      <c r="AF19" s="106"/>
      <c r="AG19" s="106"/>
      <c r="AH19" s="106"/>
      <c r="AI19" s="106"/>
      <c r="AJ19" s="106"/>
      <c r="AK19" s="106"/>
    </row>
    <row r="20" spans="2:48" ht="19.5">
      <c r="B20" s="87"/>
      <c r="C20" s="87"/>
      <c r="D20" s="87"/>
      <c r="E20" s="8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row>
    <row r="21" spans="2:48" ht="24">
      <c r="B21" s="87"/>
      <c r="C21" s="87"/>
      <c r="D21" s="87"/>
      <c r="E21" s="87"/>
      <c r="F21" s="87" t="s">
        <v>77</v>
      </c>
      <c r="G21" s="87"/>
      <c r="H21" s="87"/>
      <c r="I21" s="105"/>
      <c r="J21" s="105"/>
      <c r="K21" s="105"/>
      <c r="L21" s="75" t="s">
        <v>75</v>
      </c>
      <c r="M21" s="105"/>
      <c r="N21" s="105"/>
      <c r="O21" s="105"/>
      <c r="P21" s="105"/>
      <c r="Q21" s="75" t="s">
        <v>75</v>
      </c>
      <c r="R21" s="105"/>
      <c r="S21" s="105"/>
      <c r="T21" s="105"/>
      <c r="U21" s="105"/>
      <c r="V21" s="106"/>
      <c r="W21" s="106"/>
      <c r="X21" s="106"/>
      <c r="Y21" s="106"/>
      <c r="Z21" s="106"/>
      <c r="AA21" s="106"/>
      <c r="AB21" s="106"/>
      <c r="AC21" s="106"/>
      <c r="AD21" s="106"/>
      <c r="AE21" s="106"/>
      <c r="AF21" s="106"/>
      <c r="AG21" s="106"/>
      <c r="AH21" s="106"/>
      <c r="AI21" s="106"/>
      <c r="AJ21" s="106"/>
      <c r="AK21" s="106"/>
    </row>
    <row r="22" spans="2:48" ht="24" customHeight="1" thickBot="1">
      <c r="B22" s="134" t="s">
        <v>130</v>
      </c>
      <c r="C22" s="134"/>
      <c r="D22" s="134"/>
      <c r="E22" s="134"/>
      <c r="F22" s="134"/>
      <c r="G22" s="134"/>
      <c r="H22" s="134"/>
      <c r="I22" s="134"/>
      <c r="J22" s="134"/>
      <c r="K22" s="134"/>
      <c r="L22" s="134"/>
      <c r="M22" s="134"/>
      <c r="N22" s="134"/>
      <c r="O22" s="134"/>
      <c r="P22" s="134"/>
      <c r="Q22" s="134"/>
      <c r="R22" s="134"/>
      <c r="S22" s="134"/>
      <c r="T22" s="134"/>
      <c r="U22" s="134"/>
      <c r="V22" s="134"/>
      <c r="W22" s="134"/>
      <c r="X22" s="134"/>
      <c r="Y22" s="134"/>
      <c r="Z22" s="134"/>
      <c r="AA22" s="134"/>
      <c r="AB22" s="134"/>
      <c r="AC22" s="134"/>
      <c r="AD22" s="134"/>
      <c r="AE22" s="134"/>
      <c r="AF22" s="134"/>
      <c r="AG22" s="134"/>
      <c r="AH22" s="134"/>
      <c r="AI22" s="134"/>
      <c r="AJ22" s="134"/>
      <c r="AK22" s="134"/>
    </row>
    <row r="23" spans="2:48" ht="36.75" customHeight="1" thickBot="1">
      <c r="B23" s="153" t="s">
        <v>87</v>
      </c>
      <c r="C23" s="154"/>
      <c r="D23" s="154"/>
      <c r="E23" s="154"/>
      <c r="F23" s="154"/>
      <c r="G23" s="155"/>
      <c r="H23" s="156"/>
      <c r="I23" s="157"/>
      <c r="J23" s="157"/>
      <c r="K23" s="157"/>
      <c r="L23" s="158"/>
      <c r="M23" s="159" t="s">
        <v>89</v>
      </c>
      <c r="N23" s="159"/>
      <c r="O23" s="159"/>
      <c r="P23" s="125" t="s">
        <v>88</v>
      </c>
      <c r="Q23" s="126"/>
      <c r="R23" s="126"/>
      <c r="S23" s="126"/>
      <c r="T23" s="126"/>
      <c r="U23" s="127"/>
      <c r="V23" s="129"/>
      <c r="W23" s="130"/>
      <c r="X23" s="130"/>
      <c r="Y23" s="130"/>
      <c r="Z23" s="130"/>
      <c r="AA23" s="131"/>
      <c r="AB23" s="132" t="s">
        <v>519</v>
      </c>
      <c r="AC23" s="133"/>
      <c r="AD23" s="133"/>
      <c r="AE23" s="133"/>
      <c r="AF23" s="133"/>
      <c r="AG23" s="133"/>
      <c r="AH23" s="133"/>
      <c r="AI23" s="133"/>
      <c r="AJ23" s="133"/>
      <c r="AK23" s="133"/>
      <c r="AM23" s="13" t="str">
        <f>IF($H$23="","ホテル利用の有無を選択してください","")</f>
        <v>ホテル利用の有無を選択してください</v>
      </c>
    </row>
    <row r="24" spans="2:48" ht="6.75" customHeight="1" thickBot="1">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M24" s="65"/>
    </row>
    <row r="25" spans="2:48" ht="37.5" customHeight="1" thickBot="1">
      <c r="B25" s="136"/>
      <c r="C25" s="137"/>
      <c r="D25" s="137"/>
      <c r="E25" s="137"/>
      <c r="F25" s="138"/>
      <c r="G25" s="138"/>
      <c r="H25" s="139"/>
      <c r="I25" s="139"/>
      <c r="J25" s="139"/>
      <c r="K25" s="139"/>
      <c r="L25" s="139"/>
      <c r="M25" s="139"/>
      <c r="N25" s="139"/>
      <c r="O25" s="66"/>
      <c r="P25" s="125" t="s">
        <v>80</v>
      </c>
      <c r="Q25" s="126"/>
      <c r="R25" s="126"/>
      <c r="S25" s="126"/>
      <c r="T25" s="126"/>
      <c r="U25" s="127"/>
      <c r="V25" s="129"/>
      <c r="W25" s="130"/>
      <c r="X25" s="130"/>
      <c r="Y25" s="130"/>
      <c r="Z25" s="130"/>
      <c r="AA25" s="131"/>
      <c r="AB25" s="56"/>
      <c r="AC25" s="56"/>
      <c r="AD25" s="56"/>
      <c r="AE25" s="56"/>
      <c r="AF25" s="56"/>
      <c r="AG25" s="56"/>
      <c r="AH25" s="56"/>
      <c r="AI25" s="56"/>
      <c r="AJ25" s="56"/>
      <c r="AK25" s="56"/>
      <c r="AM25" s="13" t="str">
        <f>IF($V$25="","フロンティアコース希望の有無を選択してください","")</f>
        <v>フロンティアコース希望の有無を選択してください</v>
      </c>
    </row>
    <row r="26" spans="2:48" ht="6.75" customHeight="1">
      <c r="B26" s="67"/>
      <c r="C26" s="67"/>
      <c r="D26" s="67"/>
      <c r="E26" s="67"/>
      <c r="F26" s="67"/>
      <c r="G26" s="67"/>
      <c r="H26" s="68"/>
      <c r="I26" s="68"/>
      <c r="J26" s="68"/>
      <c r="K26" s="68"/>
      <c r="L26" s="68"/>
      <c r="M26" s="69"/>
      <c r="N26" s="69"/>
      <c r="O26" s="69"/>
      <c r="AM26" s="65"/>
    </row>
    <row r="27" spans="2:48" ht="23.25" customHeight="1">
      <c r="B27" s="128" t="s">
        <v>131</v>
      </c>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8"/>
      <c r="AM27" s="65"/>
    </row>
    <row r="28" spans="2:48" ht="29.25" customHeight="1" thickBot="1">
      <c r="B28" s="108" t="s">
        <v>727</v>
      </c>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108"/>
      <c r="AM28" s="65"/>
    </row>
    <row r="29" spans="2:48" ht="24" customHeight="1">
      <c r="B29" s="81" t="s">
        <v>81</v>
      </c>
      <c r="C29" s="82"/>
      <c r="D29" s="82"/>
      <c r="E29" s="82"/>
      <c r="F29" s="82"/>
      <c r="G29" s="82"/>
      <c r="H29" s="83"/>
      <c r="I29" s="84"/>
      <c r="J29" s="84"/>
      <c r="K29" s="84"/>
      <c r="L29" s="84"/>
      <c r="M29" s="99" t="e">
        <f>VLOOKUP($I$29,'（非表示）総表の値をコピー'!$C:$AB,2,0)</f>
        <v>#N/A</v>
      </c>
      <c r="N29" s="100"/>
      <c r="O29" s="100"/>
      <c r="P29" s="100"/>
      <c r="Q29" s="100"/>
      <c r="R29" s="100"/>
      <c r="S29" s="94" t="e">
        <f>VLOOKUP($I$29,'（非表示）総表の値をコピー'!$C:$AB,21,0)</f>
        <v>#N/A</v>
      </c>
      <c r="T29" s="95"/>
      <c r="U29" s="95"/>
      <c r="V29" s="95"/>
      <c r="W29" s="95"/>
      <c r="X29" s="95"/>
      <c r="Y29" s="95"/>
      <c r="Z29" s="95"/>
      <c r="AA29" s="140"/>
      <c r="AB29" s="94" t="e">
        <f>VLOOKUP($I$29,'（非表示）総表の値をコピー'!$C:$AB,26,0)</f>
        <v>#N/A</v>
      </c>
      <c r="AC29" s="95"/>
      <c r="AD29" s="95"/>
      <c r="AE29" s="95"/>
      <c r="AF29" s="95"/>
      <c r="AG29" s="95"/>
      <c r="AH29" s="95"/>
      <c r="AI29" s="95"/>
      <c r="AJ29" s="95"/>
      <c r="AK29" s="96"/>
      <c r="AM29" s="13" t="str">
        <f>IF($I29="","第1希望の研修テーマNo.を選んでください。","")</f>
        <v>第1希望の研修テーマNo.を選んでください。</v>
      </c>
    </row>
    <row r="30" spans="2:48" ht="45" customHeight="1">
      <c r="B30" s="86" t="s">
        <v>79</v>
      </c>
      <c r="C30" s="87"/>
      <c r="D30" s="87"/>
      <c r="E30" s="87"/>
      <c r="F30" s="88" t="e">
        <f>VLOOKUP($I$29,'（非表示）総表の値をコピー'!$C:$AB,4,0)</f>
        <v>#N/A</v>
      </c>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90"/>
      <c r="AM30" s="13" t="str">
        <f>IF(AND(LEN(I29)=4, OR(AND($F$12="専攻科", LEFT(I29,1)="2"), AND($F$12="本科", LEFT(I29,1)="1"))), "", "専攻科生は2から始まる研修コード、本科生は1から始まる研修コードを選択してください。")</f>
        <v>専攻科生は2から始まる研修コード、本科生は1から始まる研修コードを選択してください。</v>
      </c>
    </row>
    <row r="31" spans="2:48" ht="29.25" customHeight="1">
      <c r="B31" s="160" t="s">
        <v>82</v>
      </c>
      <c r="C31" s="87"/>
      <c r="D31" s="87"/>
      <c r="E31" s="87"/>
      <c r="F31" s="91"/>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3"/>
      <c r="AL31" s="70" t="e">
        <f>VLOOKUP($I$29,'（非表示）総表の値をコピー'!$C:$AB,12,0)</f>
        <v>#N/A</v>
      </c>
      <c r="AM31" s="13" t="str">
        <f>IF(COUNTIF($AL$31,"*"&amp;$F$31&amp;"*"),"","研修期間に間違いがないか確認してください")</f>
        <v>研修期間に間違いがないか確認してください</v>
      </c>
    </row>
    <row r="32" spans="2:48" ht="120" customHeight="1" thickBot="1">
      <c r="B32" s="97" t="s">
        <v>83</v>
      </c>
      <c r="C32" s="98"/>
      <c r="D32" s="98"/>
      <c r="E32" s="98"/>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80"/>
      <c r="AM32" s="65"/>
      <c r="AV32" s="1"/>
    </row>
    <row r="33" spans="2:39" ht="24" customHeight="1">
      <c r="B33" s="81" t="s">
        <v>84</v>
      </c>
      <c r="C33" s="82"/>
      <c r="D33" s="82"/>
      <c r="E33" s="82"/>
      <c r="F33" s="82"/>
      <c r="G33" s="82"/>
      <c r="H33" s="83"/>
      <c r="I33" s="84"/>
      <c r="J33" s="84"/>
      <c r="K33" s="84"/>
      <c r="L33" s="84"/>
      <c r="M33" s="85" t="e">
        <f>VLOOKUP($I$33,'（非表示）総表の値をコピー'!$C:$AB,2,0)</f>
        <v>#N/A</v>
      </c>
      <c r="N33" s="85"/>
      <c r="O33" s="85"/>
      <c r="P33" s="85"/>
      <c r="Q33" s="85"/>
      <c r="R33" s="85"/>
      <c r="S33" s="99" t="e">
        <f>VLOOKUP($I$33,'（非表示）総表の値をコピー'!$C:$AB,21,0)</f>
        <v>#N/A</v>
      </c>
      <c r="T33" s="100"/>
      <c r="U33" s="100"/>
      <c r="V33" s="100"/>
      <c r="W33" s="100"/>
      <c r="X33" s="100"/>
      <c r="Y33" s="100"/>
      <c r="Z33" s="100"/>
      <c r="AA33" s="101"/>
      <c r="AB33" s="99" t="e">
        <f>VLOOKUP($I$33,'（非表示）総表の値をコピー'!$C:$AB,26,0)</f>
        <v>#N/A</v>
      </c>
      <c r="AC33" s="100"/>
      <c r="AD33" s="100"/>
      <c r="AE33" s="100"/>
      <c r="AF33" s="100"/>
      <c r="AG33" s="100"/>
      <c r="AH33" s="100"/>
      <c r="AI33" s="100"/>
      <c r="AJ33" s="100"/>
      <c r="AK33" s="102"/>
      <c r="AM33" s="12" t="str">
        <f>IF($I$29=$I$33,"第1希望と異なる研修テーマNo.を選択してください。","")</f>
        <v>第1希望と異なる研修テーマNo.を選択してください。</v>
      </c>
    </row>
    <row r="34" spans="2:39" ht="44.25" customHeight="1">
      <c r="B34" s="86" t="s">
        <v>79</v>
      </c>
      <c r="C34" s="87"/>
      <c r="D34" s="87"/>
      <c r="E34" s="87"/>
      <c r="F34" s="88" t="e">
        <f>VLOOKUP($I$33,'（非表示）総表の値をコピー'!$C:$AB,4,0)</f>
        <v>#N/A</v>
      </c>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90"/>
      <c r="AL34" s="11"/>
      <c r="AM34" s="13" t="str">
        <f>IF(AND(LEN(I33)=4, OR(AND($F$12="専攻科", LEFT(I33,1)="2"), AND($F$12="本科", LEFT(I33,1)="1"))), "", "専攻科生は2から始まる研修コード、本科生は1から始まる研修コードを選択してください。")</f>
        <v>専攻科生は2から始まる研修コード、本科生は1から始まる研修コードを選択してください。</v>
      </c>
    </row>
    <row r="35" spans="2:39" ht="29.25" customHeight="1">
      <c r="B35" s="86" t="s">
        <v>82</v>
      </c>
      <c r="C35" s="87"/>
      <c r="D35" s="87"/>
      <c r="E35" s="87"/>
      <c r="F35" s="91"/>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3"/>
      <c r="AL35" s="70" t="e">
        <f>VLOOKUP($I$33,'（非表示）総表の値をコピー'!$C:$AB,12,0)</f>
        <v>#N/A</v>
      </c>
      <c r="AM35" s="13" t="str">
        <f>IF(COUNTIF($AL$35,"*"&amp;$F$35&amp;"*"),"","研修期間に間違いがないか確認してください")</f>
        <v>研修期間に間違いがないか確認してください</v>
      </c>
    </row>
    <row r="36" spans="2:39" ht="120" customHeight="1" thickBot="1">
      <c r="B36" s="97" t="s">
        <v>83</v>
      </c>
      <c r="C36" s="98"/>
      <c r="D36" s="98"/>
      <c r="E36" s="98"/>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80"/>
      <c r="AM36" s="65"/>
    </row>
    <row r="37" spans="2:39" ht="24" customHeight="1">
      <c r="B37" s="81" t="s">
        <v>85</v>
      </c>
      <c r="C37" s="82"/>
      <c r="D37" s="82"/>
      <c r="E37" s="82"/>
      <c r="F37" s="82"/>
      <c r="G37" s="82"/>
      <c r="H37" s="83"/>
      <c r="I37" s="84"/>
      <c r="J37" s="84"/>
      <c r="K37" s="84"/>
      <c r="L37" s="84"/>
      <c r="M37" s="99" t="e">
        <f>VLOOKUP($I$37,'（非表示）総表の値をコピー'!$C:$AB,2,0)</f>
        <v>#N/A</v>
      </c>
      <c r="N37" s="100"/>
      <c r="O37" s="100"/>
      <c r="P37" s="100"/>
      <c r="Q37" s="100"/>
      <c r="R37" s="101"/>
      <c r="S37" s="99" t="e">
        <f>VLOOKUP($I$37,'（非表示）総表の値をコピー'!$C:$AB,21,0)</f>
        <v>#N/A</v>
      </c>
      <c r="T37" s="100"/>
      <c r="U37" s="100"/>
      <c r="V37" s="100"/>
      <c r="W37" s="100"/>
      <c r="X37" s="100"/>
      <c r="Y37" s="100"/>
      <c r="Z37" s="100"/>
      <c r="AA37" s="101"/>
      <c r="AB37" s="99" t="e">
        <f>VLOOKUP($I$37,'（非表示）総表の値をコピー'!$C:$AB,26,0)</f>
        <v>#N/A</v>
      </c>
      <c r="AC37" s="100"/>
      <c r="AD37" s="100"/>
      <c r="AE37" s="100"/>
      <c r="AF37" s="100"/>
      <c r="AG37" s="100"/>
      <c r="AH37" s="100"/>
      <c r="AI37" s="100"/>
      <c r="AJ37" s="100"/>
      <c r="AK37" s="102"/>
      <c r="AM37" s="12" t="str">
        <f>IF(OR($I$33=$I$37,$I$29=$I$37),"第1希望、第2希望とは異なる研修テーマNo.を選択してください","")</f>
        <v>第1希望、第2希望とは異なる研修テーマNo.を選択してください</v>
      </c>
    </row>
    <row r="38" spans="2:39" ht="46.5" customHeight="1">
      <c r="B38" s="86" t="s">
        <v>79</v>
      </c>
      <c r="C38" s="87"/>
      <c r="D38" s="87"/>
      <c r="E38" s="87"/>
      <c r="F38" s="88" t="e">
        <f>VLOOKUP($I$37,'（非表示）総表の値をコピー'!$C:$AB,4,0)</f>
        <v>#N/A</v>
      </c>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90"/>
      <c r="AM38" s="13" t="str">
        <f>IF(AND(LEN(I37)=4, OR(AND($F$12="専攻科", LEFT(I37,1)="2"), AND($F$12="本科", LEFT(I37,1)="1"))), "", "専攻科生は2から始まる研修コード、本科生は1から始まる研修コードを選択してください。")</f>
        <v>専攻科生は2から始まる研修コード、本科生は1から始まる研修コードを選択してください。</v>
      </c>
    </row>
    <row r="39" spans="2:39" ht="29.25" customHeight="1">
      <c r="B39" s="86" t="s">
        <v>82</v>
      </c>
      <c r="C39" s="87"/>
      <c r="D39" s="87"/>
      <c r="E39" s="87"/>
      <c r="F39" s="91"/>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3"/>
      <c r="AL39" s="70" t="e">
        <f>VLOOKUP($I$37,'（非表示）総表の値をコピー'!$C:$AB,12,0)</f>
        <v>#N/A</v>
      </c>
      <c r="AM39" s="13" t="str">
        <f>IF(COUNTIF($AL$39,"*"&amp;$F$39&amp;"*"),"","研修期間に間違いがないか確認してください")</f>
        <v>研修期間に間違いがないか確認してください</v>
      </c>
    </row>
    <row r="40" spans="2:39" ht="120" customHeight="1" thickBot="1">
      <c r="B40" s="97" t="s">
        <v>83</v>
      </c>
      <c r="C40" s="98"/>
      <c r="D40" s="98"/>
      <c r="E40" s="98"/>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80"/>
      <c r="AM40" s="65"/>
    </row>
    <row r="41" spans="2:39" ht="30">
      <c r="B41" s="56"/>
      <c r="C41" s="71" t="s">
        <v>527</v>
      </c>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M41" s="65"/>
    </row>
    <row r="42" spans="2:39" ht="49.5" customHeight="1" thickBot="1">
      <c r="B42" s="161" t="s">
        <v>134</v>
      </c>
      <c r="C42" s="162"/>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M42" s="65"/>
    </row>
    <row r="43" spans="2:39" ht="24" customHeight="1">
      <c r="B43" s="166" t="s">
        <v>135</v>
      </c>
      <c r="C43" s="167"/>
      <c r="D43" s="167"/>
      <c r="E43" s="168"/>
      <c r="F43" s="99" t="s">
        <v>138</v>
      </c>
      <c r="G43" s="100"/>
      <c r="H43" s="101"/>
      <c r="I43" s="147"/>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9"/>
      <c r="AM43" s="72"/>
    </row>
    <row r="44" spans="2:39" ht="24" customHeight="1">
      <c r="B44" s="173"/>
      <c r="C44" s="174"/>
      <c r="D44" s="174"/>
      <c r="E44" s="175"/>
      <c r="F44" s="113" t="s">
        <v>139</v>
      </c>
      <c r="G44" s="123"/>
      <c r="H44" s="112"/>
      <c r="I44" s="150"/>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2"/>
      <c r="AM44" s="72"/>
    </row>
    <row r="45" spans="2:39" ht="24" customHeight="1">
      <c r="B45" s="173"/>
      <c r="C45" s="174"/>
      <c r="D45" s="174"/>
      <c r="E45" s="175"/>
      <c r="F45" s="113" t="s">
        <v>140</v>
      </c>
      <c r="G45" s="123"/>
      <c r="H45" s="112"/>
      <c r="I45" s="184"/>
      <c r="J45" s="185"/>
      <c r="K45" s="185"/>
      <c r="L45" s="186"/>
      <c r="M45" s="75" t="s">
        <v>75</v>
      </c>
      <c r="N45" s="184"/>
      <c r="O45" s="185"/>
      <c r="P45" s="185"/>
      <c r="Q45" s="186"/>
      <c r="R45" s="75" t="s">
        <v>75</v>
      </c>
      <c r="S45" s="187"/>
      <c r="T45" s="188"/>
      <c r="U45" s="188"/>
      <c r="V45" s="188"/>
      <c r="W45" s="188"/>
      <c r="X45" s="189"/>
      <c r="Y45" s="190"/>
      <c r="Z45" s="191"/>
      <c r="AA45" s="191"/>
      <c r="AB45" s="191"/>
      <c r="AC45" s="191"/>
      <c r="AD45" s="191"/>
      <c r="AE45" s="191"/>
      <c r="AF45" s="191"/>
      <c r="AG45" s="191"/>
      <c r="AH45" s="191"/>
      <c r="AI45" s="191"/>
      <c r="AJ45" s="191"/>
      <c r="AK45" s="192"/>
      <c r="AM45" s="72"/>
    </row>
    <row r="46" spans="2:39" ht="24" customHeight="1" thickBot="1">
      <c r="B46" s="169"/>
      <c r="C46" s="170"/>
      <c r="D46" s="170"/>
      <c r="E46" s="171"/>
      <c r="F46" s="141" t="s">
        <v>76</v>
      </c>
      <c r="G46" s="142"/>
      <c r="H46" s="143"/>
      <c r="I46" s="144"/>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6"/>
      <c r="AM46" s="72"/>
    </row>
    <row r="47" spans="2:39" ht="24" customHeight="1">
      <c r="B47" s="163" t="s">
        <v>141</v>
      </c>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5"/>
      <c r="AM47" s="72"/>
    </row>
    <row r="48" spans="2:39" ht="84" customHeight="1" thickBot="1">
      <c r="B48" s="176"/>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8"/>
      <c r="AM48" s="72"/>
    </row>
    <row r="49" spans="2:39" ht="34.5" customHeight="1">
      <c r="B49" s="166" t="s">
        <v>136</v>
      </c>
      <c r="C49" s="167"/>
      <c r="D49" s="167"/>
      <c r="E49" s="168"/>
      <c r="F49" s="99" t="s">
        <v>142</v>
      </c>
      <c r="G49" s="100"/>
      <c r="H49" s="100"/>
      <c r="I49" s="100"/>
      <c r="J49" s="101"/>
      <c r="K49" s="179"/>
      <c r="L49" s="180"/>
      <c r="M49" s="74"/>
      <c r="N49" s="179"/>
      <c r="O49" s="180"/>
      <c r="P49" s="181" t="s">
        <v>143</v>
      </c>
      <c r="Q49" s="182"/>
      <c r="R49" s="182"/>
      <c r="S49" s="182"/>
      <c r="T49" s="182"/>
      <c r="U49" s="182"/>
      <c r="V49" s="182"/>
      <c r="W49" s="182"/>
      <c r="X49" s="182"/>
      <c r="Y49" s="182"/>
      <c r="Z49" s="182"/>
      <c r="AA49" s="182"/>
      <c r="AB49" s="182"/>
      <c r="AC49" s="182"/>
      <c r="AD49" s="182"/>
      <c r="AE49" s="182"/>
      <c r="AF49" s="182"/>
      <c r="AG49" s="182"/>
      <c r="AH49" s="182"/>
      <c r="AI49" s="182"/>
      <c r="AJ49" s="182"/>
      <c r="AK49" s="183"/>
      <c r="AM49" s="72"/>
    </row>
    <row r="50" spans="2:39" ht="65.25" customHeight="1" thickBot="1">
      <c r="B50" s="169"/>
      <c r="C50" s="170"/>
      <c r="D50" s="170"/>
      <c r="E50" s="171"/>
      <c r="F50" s="193" t="s">
        <v>528</v>
      </c>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5"/>
      <c r="AM50" s="72"/>
    </row>
    <row r="51" spans="2:39" ht="24" customHeight="1">
      <c r="B51" s="172" t="s">
        <v>137</v>
      </c>
      <c r="C51" s="167"/>
      <c r="D51" s="167"/>
      <c r="E51" s="168"/>
      <c r="F51" s="99" t="s">
        <v>138</v>
      </c>
      <c r="G51" s="100"/>
      <c r="H51" s="101"/>
      <c r="I51" s="147"/>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9"/>
      <c r="AM51" s="72"/>
    </row>
    <row r="52" spans="2:39" ht="24" customHeight="1">
      <c r="B52" s="173"/>
      <c r="C52" s="174"/>
      <c r="D52" s="174"/>
      <c r="E52" s="175"/>
      <c r="F52" s="113" t="s">
        <v>139</v>
      </c>
      <c r="G52" s="123"/>
      <c r="H52" s="112"/>
      <c r="I52" s="150"/>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2"/>
      <c r="AM52" s="72"/>
    </row>
    <row r="53" spans="2:39" ht="24" customHeight="1">
      <c r="B53" s="173"/>
      <c r="C53" s="174"/>
      <c r="D53" s="174"/>
      <c r="E53" s="175"/>
      <c r="F53" s="113" t="s">
        <v>140</v>
      </c>
      <c r="G53" s="123"/>
      <c r="H53" s="112"/>
      <c r="I53" s="184"/>
      <c r="J53" s="185"/>
      <c r="K53" s="185"/>
      <c r="L53" s="186"/>
      <c r="M53" s="75" t="s">
        <v>75</v>
      </c>
      <c r="N53" s="184"/>
      <c r="O53" s="185"/>
      <c r="P53" s="185"/>
      <c r="Q53" s="186"/>
      <c r="R53" s="75" t="s">
        <v>75</v>
      </c>
      <c r="S53" s="187"/>
      <c r="T53" s="188"/>
      <c r="U53" s="188"/>
      <c r="V53" s="188"/>
      <c r="W53" s="188"/>
      <c r="X53" s="189"/>
      <c r="Y53" s="190"/>
      <c r="Z53" s="191"/>
      <c r="AA53" s="191"/>
      <c r="AB53" s="191"/>
      <c r="AC53" s="191"/>
      <c r="AD53" s="191"/>
      <c r="AE53" s="191"/>
      <c r="AF53" s="191"/>
      <c r="AG53" s="191"/>
      <c r="AH53" s="191"/>
      <c r="AI53" s="191"/>
      <c r="AJ53" s="191"/>
      <c r="AK53" s="192"/>
      <c r="AM53" s="72"/>
    </row>
    <row r="54" spans="2:39" ht="24" customHeight="1" thickBot="1">
      <c r="B54" s="169"/>
      <c r="C54" s="170"/>
      <c r="D54" s="170"/>
      <c r="E54" s="171"/>
      <c r="F54" s="141" t="s">
        <v>76</v>
      </c>
      <c r="G54" s="142"/>
      <c r="H54" s="143"/>
      <c r="I54" s="144"/>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6"/>
      <c r="AM54" s="72"/>
    </row>
  </sheetData>
  <sheetProtection algorithmName="SHA-512" hashValue="VlPdGL84IGEeFGDCfN0fydSDaWkt6slbnlV/+H2arc29pfDYNosiIy+3zM/4VhGamXIGA6A7sz6Rncyhul1IFg==" saltValue="R6gQr/fdoeXlNQWGUGbXSg==" spinCount="100000" sheet="1" objects="1" scenarios="1"/>
  <dataConsolidate/>
  <mergeCells count="132">
    <mergeCell ref="B47:AK47"/>
    <mergeCell ref="B49:E50"/>
    <mergeCell ref="B51:E54"/>
    <mergeCell ref="B48:AK48"/>
    <mergeCell ref="B43:E46"/>
    <mergeCell ref="F45:H45"/>
    <mergeCell ref="F54:H54"/>
    <mergeCell ref="I51:AK51"/>
    <mergeCell ref="I52:AK52"/>
    <mergeCell ref="I54:AK54"/>
    <mergeCell ref="F49:J49"/>
    <mergeCell ref="K49:L49"/>
    <mergeCell ref="N49:O49"/>
    <mergeCell ref="P49:Q49"/>
    <mergeCell ref="R49:AK49"/>
    <mergeCell ref="I45:L45"/>
    <mergeCell ref="N45:Q45"/>
    <mergeCell ref="S45:X45"/>
    <mergeCell ref="I53:L53"/>
    <mergeCell ref="N53:Q53"/>
    <mergeCell ref="S53:X53"/>
    <mergeCell ref="Y45:AK45"/>
    <mergeCell ref="Y53:AK53"/>
    <mergeCell ref="F50:AK50"/>
    <mergeCell ref="F51:H51"/>
    <mergeCell ref="F52:H52"/>
    <mergeCell ref="F53:H53"/>
    <mergeCell ref="F46:H46"/>
    <mergeCell ref="I46:AK46"/>
    <mergeCell ref="I43:AK43"/>
    <mergeCell ref="I44:AK44"/>
    <mergeCell ref="F21:H21"/>
    <mergeCell ref="I21:K21"/>
    <mergeCell ref="M21:P21"/>
    <mergeCell ref="B23:G23"/>
    <mergeCell ref="H23:L23"/>
    <mergeCell ref="P25:U25"/>
    <mergeCell ref="M23:O23"/>
    <mergeCell ref="R21:U21"/>
    <mergeCell ref="B34:E34"/>
    <mergeCell ref="F34:AK34"/>
    <mergeCell ref="B30:E30"/>
    <mergeCell ref="B31:E31"/>
    <mergeCell ref="B32:E32"/>
    <mergeCell ref="F30:AK30"/>
    <mergeCell ref="F31:AK31"/>
    <mergeCell ref="B42:AK42"/>
    <mergeCell ref="F43:H43"/>
    <mergeCell ref="F44:H44"/>
    <mergeCell ref="F12:H12"/>
    <mergeCell ref="F6:AK6"/>
    <mergeCell ref="AH10:AJ10"/>
    <mergeCell ref="Z10:AC10"/>
    <mergeCell ref="V21:AK21"/>
    <mergeCell ref="P23:U23"/>
    <mergeCell ref="B27:AK27"/>
    <mergeCell ref="V25:AA25"/>
    <mergeCell ref="V23:AA23"/>
    <mergeCell ref="AB23:AK23"/>
    <mergeCell ref="B22:AK22"/>
    <mergeCell ref="R18:U18"/>
    <mergeCell ref="V18:AK18"/>
    <mergeCell ref="I17:AK17"/>
    <mergeCell ref="I18:K18"/>
    <mergeCell ref="B15:E18"/>
    <mergeCell ref="B25:E25"/>
    <mergeCell ref="F25:G25"/>
    <mergeCell ref="H25:N25"/>
    <mergeCell ref="S33:AA33"/>
    <mergeCell ref="AB33:AK33"/>
    <mergeCell ref="M29:R29"/>
    <mergeCell ref="S29:AA29"/>
    <mergeCell ref="B28:AK28"/>
    <mergeCell ref="B19:E21"/>
    <mergeCell ref="F20:AK20"/>
    <mergeCell ref="B1:AK1"/>
    <mergeCell ref="B11:E11"/>
    <mergeCell ref="B12:E12"/>
    <mergeCell ref="B13:E13"/>
    <mergeCell ref="AF12:AG12"/>
    <mergeCell ref="AH12:AK12"/>
    <mergeCell ref="AF13:AH14"/>
    <mergeCell ref="B6:E6"/>
    <mergeCell ref="F3:AK3"/>
    <mergeCell ref="F4:AK4"/>
    <mergeCell ref="F5:AK5"/>
    <mergeCell ref="B3:E3"/>
    <mergeCell ref="B4:E4"/>
    <mergeCell ref="B5:E5"/>
    <mergeCell ref="B14:E14"/>
    <mergeCell ref="AD10:AF10"/>
    <mergeCell ref="AB11:AK11"/>
    <mergeCell ref="AB12:AD12"/>
    <mergeCell ref="F11:AA11"/>
    <mergeCell ref="I12:AA12"/>
    <mergeCell ref="AI13:AK14"/>
    <mergeCell ref="F13:AE13"/>
    <mergeCell ref="F14:AE14"/>
    <mergeCell ref="F19:G19"/>
    <mergeCell ref="H19:J19"/>
    <mergeCell ref="L19:O19"/>
    <mergeCell ref="P19:AK19"/>
    <mergeCell ref="F17:H17"/>
    <mergeCell ref="F15:G15"/>
    <mergeCell ref="H15:J15"/>
    <mergeCell ref="L15:O15"/>
    <mergeCell ref="P15:AK15"/>
    <mergeCell ref="F18:H18"/>
    <mergeCell ref="F16:AK16"/>
    <mergeCell ref="M18:P18"/>
    <mergeCell ref="B40:E40"/>
    <mergeCell ref="F40:AK40"/>
    <mergeCell ref="B35:E35"/>
    <mergeCell ref="F35:AK35"/>
    <mergeCell ref="B36:E36"/>
    <mergeCell ref="F36:AK36"/>
    <mergeCell ref="B37:H37"/>
    <mergeCell ref="I37:L37"/>
    <mergeCell ref="M37:R37"/>
    <mergeCell ref="S37:AA37"/>
    <mergeCell ref="AB37:AK37"/>
    <mergeCell ref="F32:AK32"/>
    <mergeCell ref="B29:H29"/>
    <mergeCell ref="I29:L29"/>
    <mergeCell ref="B33:H33"/>
    <mergeCell ref="I33:L33"/>
    <mergeCell ref="M33:R33"/>
    <mergeCell ref="B38:E38"/>
    <mergeCell ref="F38:AK38"/>
    <mergeCell ref="B39:E39"/>
    <mergeCell ref="F39:AK39"/>
    <mergeCell ref="AB29:AK29"/>
  </mergeCells>
  <phoneticPr fontId="2"/>
  <conditionalFormatting sqref="V23:AA23">
    <cfRule type="expression" dxfId="4" priority="13">
      <formula>$H$23="無"</formula>
    </cfRule>
  </conditionalFormatting>
  <conditionalFormatting sqref="AB29">
    <cfRule type="expression" dxfId="3" priority="7">
      <formula>$X$29="オンライン"</formula>
    </cfRule>
  </conditionalFormatting>
  <conditionalFormatting sqref="AB33">
    <cfRule type="expression" dxfId="2" priority="3">
      <formula>$X$29="オンライン"</formula>
    </cfRule>
  </conditionalFormatting>
  <conditionalFormatting sqref="AB37">
    <cfRule type="expression" dxfId="1" priority="2">
      <formula>$X$29="オンライン"</formula>
    </cfRule>
  </conditionalFormatting>
  <conditionalFormatting sqref="V25:AA25">
    <cfRule type="expression" dxfId="0" priority="1">
      <formula>$F$12="専攻科"</formula>
    </cfRule>
  </conditionalFormatting>
  <dataValidations count="9">
    <dataValidation type="list" allowBlank="1" showInputMessage="1" showErrorMessage="1" sqref="F12:H12" xr:uid="{B23F87C5-8D5D-42A5-B734-317C5F8692C7}">
      <formula1>"本科,専攻科"</formula1>
    </dataValidation>
    <dataValidation type="list" allowBlank="1" showInputMessage="1" showErrorMessage="1" sqref="H26:L26" xr:uid="{812BC7D1-C323-4517-823B-4751F0C86523}">
      <formula1>"有,無,専攻科生の為対象外"</formula1>
    </dataValidation>
    <dataValidation type="list" allowBlank="1" showInputMessage="1" showErrorMessage="1" sqref="AI13:AK14" xr:uid="{54C0EB58-0B66-4ED4-AC7F-CF5CDF5ED472}">
      <formula1>"男,女"</formula1>
    </dataValidation>
    <dataValidation type="list" allowBlank="1" showInputMessage="1" showErrorMessage="1" sqref="H23:L23 V25 K49:L49" xr:uid="{5DCC60CA-7576-491D-A9E1-788AF76FD293}">
      <formula1>"有,無"</formula1>
    </dataValidation>
    <dataValidation type="list" allowBlank="1" showInputMessage="1" showErrorMessage="1" sqref="V23:AA23 F25:G25" xr:uid="{9663DDFD-4131-4D50-9B8E-7A055183D3D5}">
      <formula1>"可,否"</formula1>
    </dataValidation>
    <dataValidation type="list" allowBlank="1" showInputMessage="1" showErrorMessage="1" sqref="AD10:AF10" xr:uid="{B349F664-46DB-4002-B33D-76FB5DDB807D}">
      <formula1>"４,５"</formula1>
    </dataValidation>
    <dataValidation type="list" allowBlank="1" showInputMessage="1" showErrorMessage="1" sqref="AH10:AJ10" xr:uid="{55084F57-EEBD-45CB-B0B2-8B3088661785}">
      <formula1>"1,2,3,4,5,6,7,8,9,10,11,12,13,14,15,16,17,18,19,20,21,22,23,24,25,26,27,28,29,30,31"</formula1>
    </dataValidation>
    <dataValidation type="list" allowBlank="1" showInputMessage="1" showErrorMessage="1" sqref="F31:AK31 F35:AK35 F39:AK39" xr:uid="{6D782B26-F6D3-43DE-B0A0-F13DB20F35CA}">
      <formula1>"8月18日（月）～8月22日（金）,8月25日（月）～8月29日（金）,9月1日（月）～9月5日（金）"</formula1>
    </dataValidation>
    <dataValidation type="list" allowBlank="1" showInputMessage="1" showErrorMessage="1" sqref="N49:O49" xr:uid="{E68F598F-6374-4553-A537-CC7BE9D5CC1B}">
      <formula1>"1,2,3"</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rowBreaks count="1" manualBreakCount="1">
    <brk id="32" min="1" max="36" man="1"/>
  </rowBreaks>
  <extLst>
    <ext xmlns:x14="http://schemas.microsoft.com/office/spreadsheetml/2009/9/main" uri="{CCE6A557-97BC-4b89-ADB6-D9C93CAAB3DF}">
      <x14:dataValidations xmlns:xm="http://schemas.microsoft.com/office/excel/2006/main" count="2">
        <x14:dataValidation type="list" allowBlank="1" showInputMessage="1" showErrorMessage="1" xr:uid="{3BCF43F9-B4AC-4F66-827A-3AF233874BE4}">
          <x14:formula1>
            <xm:f>'（非表示）高専data'!$B:$B</xm:f>
          </x14:formula1>
          <xm:sqref>F11</xm:sqref>
        </x14:dataValidation>
        <x14:dataValidation type="list" allowBlank="1" showInputMessage="1" showErrorMessage="1" xr:uid="{3120C78E-C705-45A1-B653-8989E814E30B}">
          <x14:formula1>
            <xm:f>'（非表示）総表の値をコピー'!$C$2:$C$133</xm:f>
          </x14:formula1>
          <xm:sqref>I37:L37 I33:L33 I29:L29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A00D2-62E8-42D3-A4BA-65BAD7374344}">
  <dimension ref="A1:AK2"/>
  <sheetViews>
    <sheetView workbookViewId="0">
      <selection activeCell="X2" sqref="X2"/>
    </sheetView>
  </sheetViews>
  <sheetFormatPr defaultRowHeight="18.75"/>
  <sheetData>
    <row r="1" spans="1:37" s="5" customFormat="1" ht="30" customHeight="1">
      <c r="A1" s="8" t="s">
        <v>99</v>
      </c>
      <c r="B1" s="9" t="s">
        <v>100</v>
      </c>
      <c r="C1" s="9" t="s">
        <v>101</v>
      </c>
      <c r="D1" s="9" t="s">
        <v>102</v>
      </c>
      <c r="E1" s="9" t="s">
        <v>97</v>
      </c>
      <c r="F1" s="9" t="s">
        <v>103</v>
      </c>
      <c r="G1" s="9" t="s">
        <v>104</v>
      </c>
      <c r="H1" s="9" t="s">
        <v>105</v>
      </c>
      <c r="I1" s="9" t="s">
        <v>106</v>
      </c>
      <c r="J1" s="9" t="s">
        <v>107</v>
      </c>
      <c r="K1" s="9" t="s">
        <v>86</v>
      </c>
      <c r="L1" s="8" t="s">
        <v>108</v>
      </c>
      <c r="M1" s="9" t="s">
        <v>109</v>
      </c>
      <c r="N1" s="9" t="s">
        <v>110</v>
      </c>
      <c r="O1" s="9" t="s">
        <v>111</v>
      </c>
      <c r="P1" s="9" t="s">
        <v>86</v>
      </c>
      <c r="Q1" s="8" t="s">
        <v>112</v>
      </c>
      <c r="R1" s="9" t="s">
        <v>113</v>
      </c>
      <c r="S1" s="9" t="s">
        <v>114</v>
      </c>
      <c r="T1" s="9" t="s">
        <v>115</v>
      </c>
      <c r="U1" s="9" t="s">
        <v>86</v>
      </c>
      <c r="V1" s="8" t="s">
        <v>116</v>
      </c>
      <c r="W1" s="9" t="s">
        <v>117</v>
      </c>
      <c r="X1" s="9" t="s">
        <v>118</v>
      </c>
      <c r="Y1" s="9" t="s">
        <v>98</v>
      </c>
      <c r="Z1" s="9" t="s">
        <v>119</v>
      </c>
      <c r="AA1" s="5" t="s">
        <v>120</v>
      </c>
      <c r="AB1" s="5" t="s">
        <v>121</v>
      </c>
      <c r="AC1" s="5" t="s">
        <v>122</v>
      </c>
      <c r="AD1" s="5" t="s">
        <v>123</v>
      </c>
      <c r="AE1" s="5" t="s">
        <v>124</v>
      </c>
      <c r="AF1" s="5" t="s">
        <v>125</v>
      </c>
      <c r="AG1" s="5" t="s">
        <v>123</v>
      </c>
      <c r="AH1" s="5" t="s">
        <v>126</v>
      </c>
      <c r="AI1" s="5" t="s">
        <v>127</v>
      </c>
      <c r="AJ1" s="5" t="s">
        <v>128</v>
      </c>
      <c r="AK1" s="5" t="s">
        <v>129</v>
      </c>
    </row>
    <row r="2" spans="1:37">
      <c r="A2" s="4"/>
      <c r="B2" s="4" t="e">
        <f>INDEX('（非表示）高専data'!A1:B62,MATCH($C$2,'（非表示）高専data'!$B$1:$B$62,0),1)</f>
        <v>#N/A</v>
      </c>
      <c r="C2" s="4">
        <f>入力用シート!F11</f>
        <v>0</v>
      </c>
      <c r="D2" s="4">
        <f>入力用シート!F14</f>
        <v>0</v>
      </c>
      <c r="E2" s="4">
        <f>入力用シート!F13</f>
        <v>0</v>
      </c>
      <c r="F2" s="4">
        <f>入力用シート!AI13</f>
        <v>0</v>
      </c>
      <c r="G2" s="4">
        <f>入力用シート!I12</f>
        <v>0</v>
      </c>
      <c r="H2" s="4" t="e">
        <f>入力用シート!AF12</f>
        <v>#N/A</v>
      </c>
      <c r="I2" s="4" t="e">
        <f>入力用シート!M29</f>
        <v>#N/A</v>
      </c>
      <c r="J2" s="4">
        <f>入力用シート!I29</f>
        <v>0</v>
      </c>
      <c r="K2" s="4" t="e">
        <f>入力用シート!S29</f>
        <v>#N/A</v>
      </c>
      <c r="L2" s="4"/>
      <c r="M2" s="4">
        <f>入力用シート!F31</f>
        <v>0</v>
      </c>
      <c r="N2" s="4" t="e">
        <f>入力用シート!M33</f>
        <v>#N/A</v>
      </c>
      <c r="O2" s="4">
        <f>入力用シート!I33</f>
        <v>0</v>
      </c>
      <c r="P2" s="4" t="e">
        <f>入力用シート!S33</f>
        <v>#N/A</v>
      </c>
      <c r="Q2" s="4"/>
      <c r="R2" s="4">
        <f>入力用シート!F35</f>
        <v>0</v>
      </c>
      <c r="S2" s="4" t="e">
        <f>入力用シート!M37</f>
        <v>#N/A</v>
      </c>
      <c r="T2" s="4">
        <f>入力用シート!I37</f>
        <v>0</v>
      </c>
      <c r="U2" s="4" t="e">
        <f>入力用シート!S37</f>
        <v>#N/A</v>
      </c>
      <c r="V2" s="4"/>
      <c r="W2" s="4">
        <f>入力用シート!F39</f>
        <v>0</v>
      </c>
      <c r="X2" s="4">
        <f>入力用シート!V25</f>
        <v>0</v>
      </c>
      <c r="Y2" s="4">
        <f>入力用シート!I17</f>
        <v>0</v>
      </c>
      <c r="Z2" s="4"/>
      <c r="AA2">
        <f>入力用シート!H23</f>
        <v>0</v>
      </c>
      <c r="AB2">
        <f>入力用シート!V23</f>
        <v>0</v>
      </c>
      <c r="AC2" t="str">
        <f>入力用シート!H15&amp;"-"&amp;入力用シート!L15</f>
        <v>-</v>
      </c>
      <c r="AD2">
        <f>入力用シート!F16</f>
        <v>0</v>
      </c>
      <c r="AE2" t="str">
        <f>入力用シート!I18&amp;"-"&amp;入力用シート!M18&amp;"-"&amp;入力用シート!R18</f>
        <v>--</v>
      </c>
      <c r="AF2" t="str">
        <f>入力用シート!H19&amp;"-"&amp;入力用シート!L19</f>
        <v>-</v>
      </c>
      <c r="AG2">
        <f>入力用シート!F20</f>
        <v>0</v>
      </c>
      <c r="AH2" t="str">
        <f>入力用シート!I21&amp;"-"&amp;入力用シート!M21&amp;"-"&amp;入力用シート!R21</f>
        <v>--</v>
      </c>
      <c r="AI2">
        <f>入力用シート!I51</f>
        <v>0</v>
      </c>
      <c r="AJ2">
        <f>入力用シート!I52</f>
        <v>0</v>
      </c>
      <c r="AK2">
        <f>入力用シート!I54</f>
        <v>0</v>
      </c>
    </row>
  </sheetData>
  <sheetProtection algorithmName="SHA-512" hashValue="cwRieVrFzPfmCHDAGMum5XhqsWWvDEMVAgVbFMliY2JLsPpiS/LX1B9Q9qnCN2iZ7RLCak6pHlhN8EmpEYKugQ==" saltValue="fTNOarEGG28hHC4bVcciCQ==" spinCount="100000" sheet="1" objects="1" scenarios="1"/>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A9AA-B5DD-4B6D-BAC5-DFD11E4C1C59}">
  <sheetPr codeName="Sheet4"/>
  <dimension ref="A1:C64"/>
  <sheetViews>
    <sheetView view="pageBreakPreview" topLeftCell="A55" zoomScaleNormal="100" zoomScaleSheetLayoutView="100" workbookViewId="0">
      <selection activeCell="F11" sqref="F11:AA11"/>
    </sheetView>
  </sheetViews>
  <sheetFormatPr defaultRowHeight="13.5"/>
  <cols>
    <col min="1" max="1" width="6.375" style="7" customWidth="1"/>
    <col min="2" max="2" width="49.5" style="7" customWidth="1"/>
    <col min="3" max="16384" width="9" style="2"/>
  </cols>
  <sheetData>
    <row r="1" spans="1:3" ht="39.950000000000003" customHeight="1">
      <c r="A1" s="7">
        <f>ROW()</f>
        <v>1</v>
      </c>
      <c r="B1" s="6" t="s">
        <v>9</v>
      </c>
      <c r="C1" s="7">
        <f>ROW()</f>
        <v>1</v>
      </c>
    </row>
    <row r="2" spans="1:3" s="3" customFormat="1" ht="39.950000000000003" customHeight="1">
      <c r="A2" s="7">
        <f>ROW()</f>
        <v>2</v>
      </c>
      <c r="B2" s="6" t="s">
        <v>10</v>
      </c>
      <c r="C2" s="7">
        <f>ROW()</f>
        <v>2</v>
      </c>
    </row>
    <row r="3" spans="1:3" ht="39.950000000000003" customHeight="1">
      <c r="A3" s="7">
        <f>ROW()</f>
        <v>3</v>
      </c>
      <c r="B3" s="6" t="s">
        <v>11</v>
      </c>
      <c r="C3" s="7">
        <f>ROW()</f>
        <v>3</v>
      </c>
    </row>
    <row r="4" spans="1:3" s="3" customFormat="1" ht="39.950000000000003" customHeight="1">
      <c r="A4" s="7">
        <f>ROW()</f>
        <v>4</v>
      </c>
      <c r="B4" s="6" t="s">
        <v>12</v>
      </c>
      <c r="C4" s="7">
        <f>ROW()</f>
        <v>4</v>
      </c>
    </row>
    <row r="5" spans="1:3" ht="39.950000000000003" customHeight="1">
      <c r="A5" s="7">
        <f>ROW()</f>
        <v>5</v>
      </c>
      <c r="B5" s="6" t="s">
        <v>13</v>
      </c>
      <c r="C5" s="7">
        <f>ROW()</f>
        <v>5</v>
      </c>
    </row>
    <row r="6" spans="1:3" ht="39.950000000000003" customHeight="1">
      <c r="A6" s="7">
        <f>ROW()</f>
        <v>6</v>
      </c>
      <c r="B6" s="6" t="s">
        <v>14</v>
      </c>
      <c r="C6" s="7">
        <f>ROW()</f>
        <v>6</v>
      </c>
    </row>
    <row r="7" spans="1:3" ht="39.950000000000003" customHeight="1">
      <c r="A7" s="7">
        <f>ROW()</f>
        <v>7</v>
      </c>
      <c r="B7" s="6" t="s">
        <v>15</v>
      </c>
      <c r="C7" s="7">
        <f>ROW()</f>
        <v>7</v>
      </c>
    </row>
    <row r="8" spans="1:3" ht="39.950000000000003" customHeight="1">
      <c r="A8" s="7">
        <f>ROW()</f>
        <v>8</v>
      </c>
      <c r="B8" s="6" t="s">
        <v>16</v>
      </c>
      <c r="C8" s="7">
        <f>ROW()</f>
        <v>8</v>
      </c>
    </row>
    <row r="9" spans="1:3" ht="39.950000000000003" customHeight="1">
      <c r="A9" s="7">
        <f>ROW()</f>
        <v>9</v>
      </c>
      <c r="B9" s="6" t="s">
        <v>17</v>
      </c>
      <c r="C9" s="7">
        <f>ROW()</f>
        <v>9</v>
      </c>
    </row>
    <row r="10" spans="1:3" ht="39.950000000000003" customHeight="1">
      <c r="A10" s="7">
        <f>ROW()</f>
        <v>10</v>
      </c>
      <c r="B10" s="6" t="s">
        <v>18</v>
      </c>
      <c r="C10" s="7">
        <f>ROW()</f>
        <v>10</v>
      </c>
    </row>
    <row r="11" spans="1:3" ht="39.950000000000003" customHeight="1">
      <c r="A11" s="7">
        <f>ROW()</f>
        <v>11</v>
      </c>
      <c r="B11" s="6" t="s">
        <v>19</v>
      </c>
      <c r="C11" s="7">
        <f>ROW()</f>
        <v>11</v>
      </c>
    </row>
    <row r="12" spans="1:3" ht="39.950000000000003" customHeight="1">
      <c r="A12" s="7">
        <f>ROW()</f>
        <v>12</v>
      </c>
      <c r="B12" s="6" t="s">
        <v>20</v>
      </c>
      <c r="C12" s="7">
        <f>ROW()</f>
        <v>12</v>
      </c>
    </row>
    <row r="13" spans="1:3" ht="39.950000000000003" customHeight="1">
      <c r="A13" s="7">
        <f>ROW()</f>
        <v>13</v>
      </c>
      <c r="B13" s="6" t="s">
        <v>21</v>
      </c>
      <c r="C13" s="7">
        <f>ROW()</f>
        <v>13</v>
      </c>
    </row>
    <row r="14" spans="1:3" ht="39.950000000000003" customHeight="1">
      <c r="A14" s="7">
        <f>ROW()</f>
        <v>14</v>
      </c>
      <c r="B14" s="6" t="s">
        <v>22</v>
      </c>
      <c r="C14" s="7">
        <f>ROW()</f>
        <v>14</v>
      </c>
    </row>
    <row r="15" spans="1:3" ht="39.950000000000003" customHeight="1">
      <c r="A15" s="7">
        <f>ROW()</f>
        <v>15</v>
      </c>
      <c r="B15" s="6" t="s">
        <v>23</v>
      </c>
      <c r="C15" s="7">
        <f>ROW()</f>
        <v>15</v>
      </c>
    </row>
    <row r="16" spans="1:3" ht="39.950000000000003" customHeight="1">
      <c r="A16" s="7">
        <f>ROW()</f>
        <v>16</v>
      </c>
      <c r="B16" s="6" t="s">
        <v>24</v>
      </c>
      <c r="C16" s="7">
        <f>ROW()</f>
        <v>16</v>
      </c>
    </row>
    <row r="17" spans="1:3" ht="39.950000000000003" customHeight="1">
      <c r="A17" s="7">
        <f>ROW()</f>
        <v>17</v>
      </c>
      <c r="B17" s="6" t="s">
        <v>25</v>
      </c>
      <c r="C17" s="7">
        <f>ROW()</f>
        <v>17</v>
      </c>
    </row>
    <row r="18" spans="1:3" ht="39.950000000000003" customHeight="1">
      <c r="A18" s="7">
        <f>ROW()</f>
        <v>18</v>
      </c>
      <c r="B18" s="6" t="s">
        <v>26</v>
      </c>
      <c r="C18" s="7">
        <f>ROW()</f>
        <v>18</v>
      </c>
    </row>
    <row r="19" spans="1:3" ht="39.950000000000003" customHeight="1">
      <c r="A19" s="7">
        <f>ROW()</f>
        <v>19</v>
      </c>
      <c r="B19" s="6" t="s">
        <v>27</v>
      </c>
      <c r="C19" s="7">
        <f>ROW()</f>
        <v>19</v>
      </c>
    </row>
    <row r="20" spans="1:3" ht="39.950000000000003" customHeight="1">
      <c r="A20" s="7">
        <f>ROW()</f>
        <v>20</v>
      </c>
      <c r="B20" s="6" t="s">
        <v>28</v>
      </c>
      <c r="C20" s="7">
        <f>ROW()</f>
        <v>20</v>
      </c>
    </row>
    <row r="21" spans="1:3" ht="39.950000000000003" customHeight="1">
      <c r="A21" s="7">
        <f>ROW()</f>
        <v>21</v>
      </c>
      <c r="B21" s="6" t="s">
        <v>29</v>
      </c>
      <c r="C21" s="7">
        <f>ROW()</f>
        <v>21</v>
      </c>
    </row>
    <row r="22" spans="1:3" ht="39.950000000000003" customHeight="1">
      <c r="A22" s="7">
        <f>ROW()</f>
        <v>22</v>
      </c>
      <c r="B22" s="6" t="s">
        <v>30</v>
      </c>
      <c r="C22" s="7">
        <f>ROW()</f>
        <v>22</v>
      </c>
    </row>
    <row r="23" spans="1:3" ht="39.950000000000003" customHeight="1">
      <c r="A23" s="7">
        <f>ROW()</f>
        <v>23</v>
      </c>
      <c r="B23" s="6" t="s">
        <v>31</v>
      </c>
      <c r="C23" s="7">
        <f>ROW()</f>
        <v>23</v>
      </c>
    </row>
    <row r="24" spans="1:3" ht="39.950000000000003" customHeight="1">
      <c r="A24" s="7">
        <f>ROW()</f>
        <v>24</v>
      </c>
      <c r="B24" s="6" t="s">
        <v>32</v>
      </c>
      <c r="C24" s="7">
        <f>ROW()</f>
        <v>24</v>
      </c>
    </row>
    <row r="25" spans="1:3" ht="39.950000000000003" customHeight="1">
      <c r="A25" s="7">
        <f>ROW()</f>
        <v>25</v>
      </c>
      <c r="B25" s="6" t="s">
        <v>33</v>
      </c>
      <c r="C25" s="7">
        <f>ROW()</f>
        <v>25</v>
      </c>
    </row>
    <row r="26" spans="1:3" ht="39.950000000000003" customHeight="1">
      <c r="A26" s="7">
        <f>ROW()</f>
        <v>26</v>
      </c>
      <c r="B26" s="6" t="s">
        <v>34</v>
      </c>
      <c r="C26" s="7">
        <f>ROW()</f>
        <v>26</v>
      </c>
    </row>
    <row r="27" spans="1:3" ht="39.950000000000003" customHeight="1">
      <c r="A27" s="7">
        <f>ROW()</f>
        <v>27</v>
      </c>
      <c r="B27" s="6" t="s">
        <v>35</v>
      </c>
      <c r="C27" s="7">
        <f>ROW()</f>
        <v>27</v>
      </c>
    </row>
    <row r="28" spans="1:3" ht="39.950000000000003" customHeight="1">
      <c r="A28" s="7">
        <f>ROW()</f>
        <v>28</v>
      </c>
      <c r="B28" s="6" t="s">
        <v>36</v>
      </c>
      <c r="C28" s="7">
        <f>ROW()</f>
        <v>28</v>
      </c>
    </row>
    <row r="29" spans="1:3" ht="39.950000000000003" customHeight="1">
      <c r="A29" s="7">
        <f>ROW()</f>
        <v>29</v>
      </c>
      <c r="B29" s="6" t="s">
        <v>37</v>
      </c>
      <c r="C29" s="7">
        <f>ROW()</f>
        <v>29</v>
      </c>
    </row>
    <row r="30" spans="1:3" ht="39.950000000000003" customHeight="1">
      <c r="A30" s="7">
        <f>ROW()</f>
        <v>30</v>
      </c>
      <c r="B30" s="6" t="s">
        <v>38</v>
      </c>
      <c r="C30" s="7">
        <f>ROW()</f>
        <v>30</v>
      </c>
    </row>
    <row r="31" spans="1:3" ht="39.950000000000003" customHeight="1">
      <c r="A31" s="7">
        <f>ROW()</f>
        <v>31</v>
      </c>
      <c r="B31" s="6" t="s">
        <v>39</v>
      </c>
      <c r="C31" s="7">
        <f>ROW()</f>
        <v>31</v>
      </c>
    </row>
    <row r="32" spans="1:3" ht="39.950000000000003" customHeight="1">
      <c r="A32" s="7">
        <f>ROW()</f>
        <v>32</v>
      </c>
      <c r="B32" s="6" t="s">
        <v>40</v>
      </c>
      <c r="C32" s="7">
        <f>ROW()</f>
        <v>32</v>
      </c>
    </row>
    <row r="33" spans="1:3" ht="39.950000000000003" customHeight="1">
      <c r="A33" s="7">
        <f>ROW()</f>
        <v>33</v>
      </c>
      <c r="B33" s="6" t="s">
        <v>41</v>
      </c>
      <c r="C33" s="7">
        <f>ROW()</f>
        <v>33</v>
      </c>
    </row>
    <row r="34" spans="1:3" ht="39.950000000000003" customHeight="1">
      <c r="A34" s="7">
        <f>ROW()</f>
        <v>34</v>
      </c>
      <c r="B34" s="6" t="s">
        <v>42</v>
      </c>
      <c r="C34" s="7">
        <f>ROW()</f>
        <v>34</v>
      </c>
    </row>
    <row r="35" spans="1:3" ht="39.950000000000003" customHeight="1">
      <c r="A35" s="7">
        <f>ROW()</f>
        <v>35</v>
      </c>
      <c r="B35" s="6" t="s">
        <v>43</v>
      </c>
      <c r="C35" s="7">
        <f>ROW()</f>
        <v>35</v>
      </c>
    </row>
    <row r="36" spans="1:3" ht="39.950000000000003" customHeight="1">
      <c r="A36" s="7">
        <f>ROW()</f>
        <v>36</v>
      </c>
      <c r="B36" s="6" t="s">
        <v>44</v>
      </c>
      <c r="C36" s="7">
        <f>ROW()</f>
        <v>36</v>
      </c>
    </row>
    <row r="37" spans="1:3" ht="39.950000000000003" customHeight="1">
      <c r="A37" s="7">
        <f>ROW()</f>
        <v>37</v>
      </c>
      <c r="B37" s="6" t="s">
        <v>45</v>
      </c>
      <c r="C37" s="7">
        <f>ROW()</f>
        <v>37</v>
      </c>
    </row>
    <row r="38" spans="1:3" ht="39.950000000000003" customHeight="1">
      <c r="A38" s="7">
        <f>ROW()</f>
        <v>38</v>
      </c>
      <c r="B38" s="6" t="s">
        <v>46</v>
      </c>
      <c r="C38" s="7">
        <f>ROW()</f>
        <v>38</v>
      </c>
    </row>
    <row r="39" spans="1:3" ht="39.950000000000003" customHeight="1">
      <c r="A39" s="7">
        <f>ROW()</f>
        <v>39</v>
      </c>
      <c r="B39" s="6" t="s">
        <v>47</v>
      </c>
      <c r="C39" s="7">
        <f>ROW()</f>
        <v>39</v>
      </c>
    </row>
    <row r="40" spans="1:3" ht="39.950000000000003" customHeight="1">
      <c r="A40" s="7">
        <f>ROW()</f>
        <v>40</v>
      </c>
      <c r="B40" s="6" t="s">
        <v>48</v>
      </c>
      <c r="C40" s="7">
        <f>ROW()</f>
        <v>40</v>
      </c>
    </row>
    <row r="41" spans="1:3" ht="39.950000000000003" customHeight="1">
      <c r="A41" s="7">
        <f>ROW()</f>
        <v>41</v>
      </c>
      <c r="B41" s="6" t="s">
        <v>49</v>
      </c>
      <c r="C41" s="7">
        <f>ROW()</f>
        <v>41</v>
      </c>
    </row>
    <row r="42" spans="1:3" ht="39.950000000000003" customHeight="1">
      <c r="A42" s="7">
        <f>ROW()</f>
        <v>42</v>
      </c>
      <c r="B42" s="6" t="s">
        <v>50</v>
      </c>
      <c r="C42" s="7">
        <f>ROW()</f>
        <v>42</v>
      </c>
    </row>
    <row r="43" spans="1:3" ht="39.950000000000003" customHeight="1">
      <c r="A43" s="7">
        <f>ROW()</f>
        <v>43</v>
      </c>
      <c r="B43" s="6" t="s">
        <v>51</v>
      </c>
      <c r="C43" s="7">
        <f>ROW()</f>
        <v>43</v>
      </c>
    </row>
    <row r="44" spans="1:3" ht="39.950000000000003" customHeight="1">
      <c r="A44" s="7">
        <f>ROW()</f>
        <v>44</v>
      </c>
      <c r="B44" s="6" t="s">
        <v>52</v>
      </c>
      <c r="C44" s="7">
        <f>ROW()</f>
        <v>44</v>
      </c>
    </row>
    <row r="45" spans="1:3" ht="39.950000000000003" customHeight="1">
      <c r="A45" s="7">
        <f>ROW()</f>
        <v>45</v>
      </c>
      <c r="B45" s="6" t="s">
        <v>53</v>
      </c>
      <c r="C45" s="7">
        <f>ROW()</f>
        <v>45</v>
      </c>
    </row>
    <row r="46" spans="1:3" ht="39.950000000000003" customHeight="1">
      <c r="A46" s="7">
        <f>ROW()</f>
        <v>46</v>
      </c>
      <c r="B46" s="6" t="s">
        <v>54</v>
      </c>
      <c r="C46" s="7">
        <f>ROW()</f>
        <v>46</v>
      </c>
    </row>
    <row r="47" spans="1:3" ht="39.950000000000003" customHeight="1">
      <c r="A47" s="7">
        <f>ROW()</f>
        <v>47</v>
      </c>
      <c r="B47" s="6" t="s">
        <v>55</v>
      </c>
      <c r="C47" s="7">
        <f>ROW()</f>
        <v>47</v>
      </c>
    </row>
    <row r="48" spans="1:3" ht="39.950000000000003" customHeight="1">
      <c r="A48" s="7">
        <f>ROW()</f>
        <v>48</v>
      </c>
      <c r="B48" s="6" t="s">
        <v>56</v>
      </c>
      <c r="C48" s="7">
        <f>ROW()</f>
        <v>48</v>
      </c>
    </row>
    <row r="49" spans="1:3" ht="39.950000000000003" customHeight="1">
      <c r="A49" s="7">
        <f>ROW()</f>
        <v>49</v>
      </c>
      <c r="B49" s="6" t="s">
        <v>57</v>
      </c>
      <c r="C49" s="7">
        <f>ROW()</f>
        <v>49</v>
      </c>
    </row>
    <row r="50" spans="1:3" ht="39.950000000000003" customHeight="1">
      <c r="A50" s="7">
        <f>ROW()</f>
        <v>50</v>
      </c>
      <c r="B50" s="6" t="s">
        <v>58</v>
      </c>
      <c r="C50" s="7">
        <f>ROW()</f>
        <v>50</v>
      </c>
    </row>
    <row r="51" spans="1:3" ht="39.950000000000003" customHeight="1">
      <c r="A51" s="7">
        <f>ROW()</f>
        <v>51</v>
      </c>
      <c r="B51" s="6" t="s">
        <v>59</v>
      </c>
      <c r="C51" s="7">
        <f>ROW()</f>
        <v>51</v>
      </c>
    </row>
    <row r="52" spans="1:3" ht="39.950000000000003" customHeight="1">
      <c r="A52" s="7">
        <f>ROW()</f>
        <v>52</v>
      </c>
      <c r="B52" s="6" t="s">
        <v>60</v>
      </c>
      <c r="C52" s="7">
        <f>ROW()</f>
        <v>52</v>
      </c>
    </row>
    <row r="53" spans="1:3" ht="39.950000000000003" customHeight="1">
      <c r="A53" s="7">
        <f>ROW()</f>
        <v>53</v>
      </c>
      <c r="B53" s="6" t="s">
        <v>61</v>
      </c>
      <c r="C53" s="7">
        <f>ROW()</f>
        <v>53</v>
      </c>
    </row>
    <row r="54" spans="1:3" ht="39.950000000000003" customHeight="1">
      <c r="A54" s="7">
        <f>ROW()</f>
        <v>54</v>
      </c>
      <c r="B54" s="6" t="s">
        <v>62</v>
      </c>
      <c r="C54" s="7">
        <f>ROW()</f>
        <v>54</v>
      </c>
    </row>
    <row r="55" spans="1:3" ht="39.950000000000003" customHeight="1">
      <c r="A55" s="7">
        <f>ROW()</f>
        <v>55</v>
      </c>
      <c r="B55" s="6" t="s">
        <v>63</v>
      </c>
      <c r="C55" s="7">
        <f>ROW()</f>
        <v>55</v>
      </c>
    </row>
    <row r="56" spans="1:3" s="3" customFormat="1" ht="39.950000000000003" customHeight="1">
      <c r="A56" s="7">
        <f>ROW()</f>
        <v>56</v>
      </c>
      <c r="B56" s="6" t="s">
        <v>64</v>
      </c>
      <c r="C56" s="7">
        <f>ROW()</f>
        <v>56</v>
      </c>
    </row>
    <row r="57" spans="1:3" ht="39.75" customHeight="1">
      <c r="A57" s="7">
        <f>ROW()</f>
        <v>57</v>
      </c>
      <c r="B57" s="6" t="s">
        <v>65</v>
      </c>
      <c r="C57" s="7">
        <f>ROW()</f>
        <v>57</v>
      </c>
    </row>
    <row r="58" spans="1:3" ht="38.25" customHeight="1">
      <c r="A58" s="7">
        <f>ROW()</f>
        <v>58</v>
      </c>
      <c r="B58" s="6" t="s">
        <v>66</v>
      </c>
      <c r="C58" s="7">
        <f>ROW()</f>
        <v>58</v>
      </c>
    </row>
    <row r="59" spans="1:3" s="3" customFormat="1" ht="39" customHeight="1">
      <c r="A59" s="7">
        <f>ROW()</f>
        <v>59</v>
      </c>
      <c r="B59" s="6" t="s">
        <v>67</v>
      </c>
      <c r="C59" s="7">
        <f>ROW()</f>
        <v>59</v>
      </c>
    </row>
    <row r="60" spans="1:3" ht="39.950000000000003" customHeight="1">
      <c r="A60" s="7">
        <f>ROW()</f>
        <v>60</v>
      </c>
      <c r="B60" s="6" t="s">
        <v>68</v>
      </c>
      <c r="C60" s="7">
        <f>ROW()</f>
        <v>60</v>
      </c>
    </row>
    <row r="61" spans="1:3" s="3" customFormat="1" ht="39.950000000000003" customHeight="1">
      <c r="A61" s="7">
        <f>ROW()</f>
        <v>61</v>
      </c>
      <c r="B61" s="6" t="s">
        <v>69</v>
      </c>
      <c r="C61" s="7">
        <f>ROW()</f>
        <v>61</v>
      </c>
    </row>
    <row r="62" spans="1:3" ht="39.950000000000003" customHeight="1">
      <c r="A62" s="7">
        <f>ROW()</f>
        <v>62</v>
      </c>
      <c r="B62" s="6" t="s">
        <v>70</v>
      </c>
      <c r="C62" s="7">
        <f>ROW()</f>
        <v>62</v>
      </c>
    </row>
    <row r="63" spans="1:3" ht="20.100000000000001" customHeight="1"/>
    <row r="64" spans="1:3" ht="20.100000000000001" customHeight="1"/>
  </sheetData>
  <sheetProtection algorithmName="SHA-512" hashValue="sYvpx7hO3S0t4aToKb2UDWKyA+rkNzxL72pG+c1NRkgvk295xaU5vRQMDUoiar/aMDABT6Osye3cO5q4byOz7A==" saltValue="zwWy9cMnPgUNzQnoIRimLg==" spinCount="100000" sheet="1" objects="1" scenarios="1"/>
  <phoneticPr fontId="2"/>
  <printOptions horizontalCentered="1"/>
  <pageMargins left="0.70866141732283472" right="0.70866141732283472" top="0.74803149606299213" bottom="0.74803149606299213" header="0.31496062992125984" footer="0.31496062992125984"/>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8DB91-D067-4838-8621-F2F80BAC2737}">
  <sheetPr>
    <pageSetUpPr fitToPage="1"/>
  </sheetPr>
  <dimension ref="A1:AC189"/>
  <sheetViews>
    <sheetView zoomScale="60" zoomScaleNormal="60" zoomScaleSheetLayoutView="75" workbookViewId="0">
      <pane ySplit="1" topLeftCell="A2" activePane="bottomLeft" state="frozen"/>
      <selection activeCell="F11" sqref="F11:AA11"/>
      <selection pane="bottomLeft" activeCell="AB74" sqref="AB74:AB133"/>
    </sheetView>
  </sheetViews>
  <sheetFormatPr defaultRowHeight="50.1" customHeight="1" outlineLevelCol="1"/>
  <cols>
    <col min="1" max="1" width="38.875" style="23" customWidth="1"/>
    <col min="2" max="2" width="10.125" style="23" customWidth="1"/>
    <col min="3" max="3" width="17.25" style="23" bestFit="1" customWidth="1"/>
    <col min="4" max="4" width="52.25" style="23" customWidth="1" outlineLevel="1"/>
    <col min="5" max="5" width="42.25" style="23" customWidth="1" outlineLevel="1"/>
    <col min="6" max="6" width="94.625" style="23" customWidth="1" outlineLevel="1"/>
    <col min="7" max="7" width="198.75" style="23" customWidth="1" outlineLevel="1"/>
    <col min="8" max="8" width="27.75" style="23" customWidth="1" outlineLevel="1"/>
    <col min="9" max="13" width="30.625" style="23" customWidth="1" outlineLevel="1"/>
    <col min="14" max="14" width="53.25" style="51" bestFit="1" customWidth="1"/>
    <col min="15" max="16" width="50.25" style="23" customWidth="1"/>
    <col min="17" max="17" width="47.625" style="23" customWidth="1"/>
    <col min="18" max="18" width="12.25" style="23" customWidth="1"/>
    <col min="19" max="19" width="12.125" style="23" customWidth="1"/>
    <col min="20" max="20" width="50.625" style="23" customWidth="1"/>
    <col min="21" max="21" width="12.125" style="23" customWidth="1"/>
    <col min="22" max="22" width="19.875" style="23" customWidth="1"/>
    <col min="23" max="23" width="12.25" style="23" customWidth="1"/>
    <col min="24" max="24" width="30.625" style="23" customWidth="1"/>
    <col min="25" max="27" width="50.625" style="23" customWidth="1"/>
    <col min="28" max="28" width="27.75" style="23" customWidth="1"/>
    <col min="29" max="16384" width="9" style="23"/>
  </cols>
  <sheetData>
    <row r="1" spans="1:28" ht="30" customHeight="1">
      <c r="A1" s="23" t="s">
        <v>148</v>
      </c>
      <c r="B1" s="14" t="s">
        <v>149</v>
      </c>
      <c r="C1" s="14" t="s">
        <v>150</v>
      </c>
      <c r="D1" s="14" t="s">
        <v>146</v>
      </c>
      <c r="E1" s="14" t="s">
        <v>151</v>
      </c>
      <c r="F1" s="14" t="s">
        <v>152</v>
      </c>
      <c r="G1" s="14" t="s">
        <v>153</v>
      </c>
      <c r="H1" s="14" t="s">
        <v>154</v>
      </c>
      <c r="I1" s="14" t="s">
        <v>155</v>
      </c>
      <c r="J1" s="14" t="s">
        <v>156</v>
      </c>
      <c r="K1" s="14" t="s">
        <v>157</v>
      </c>
      <c r="L1" s="14" t="s">
        <v>158</v>
      </c>
      <c r="M1" s="14" t="s">
        <v>159</v>
      </c>
      <c r="N1" s="14" t="s">
        <v>160</v>
      </c>
      <c r="O1" s="14" t="s">
        <v>161</v>
      </c>
      <c r="P1" s="14" t="s">
        <v>162</v>
      </c>
      <c r="Q1" s="14" t="s">
        <v>163</v>
      </c>
      <c r="R1" s="14" t="s">
        <v>164</v>
      </c>
      <c r="S1" s="14" t="s">
        <v>165</v>
      </c>
      <c r="T1" s="14" t="s">
        <v>166</v>
      </c>
      <c r="U1" s="14" t="s">
        <v>167</v>
      </c>
      <c r="V1" s="14" t="s">
        <v>168</v>
      </c>
      <c r="W1" s="14" t="s">
        <v>169</v>
      </c>
      <c r="X1" s="14" t="s">
        <v>170</v>
      </c>
      <c r="Y1" s="14" t="s">
        <v>171</v>
      </c>
      <c r="Z1" s="24" t="s">
        <v>172</v>
      </c>
      <c r="AA1" s="14" t="s">
        <v>173</v>
      </c>
      <c r="AB1" s="25" t="s">
        <v>174</v>
      </c>
    </row>
    <row r="2" spans="1:28" ht="30" customHeight="1">
      <c r="A2" s="23" t="s">
        <v>186</v>
      </c>
      <c r="B2" s="14">
        <v>1</v>
      </c>
      <c r="C2" s="15">
        <v>1101</v>
      </c>
      <c r="D2" s="26" t="s">
        <v>176</v>
      </c>
      <c r="E2" s="26" t="s">
        <v>187</v>
      </c>
      <c r="F2" s="27" t="s">
        <v>531</v>
      </c>
      <c r="G2" s="28" t="s">
        <v>532</v>
      </c>
      <c r="H2" s="29" t="s">
        <v>533</v>
      </c>
      <c r="I2" s="26" t="s">
        <v>534</v>
      </c>
      <c r="J2" s="26" t="s">
        <v>535</v>
      </c>
      <c r="K2" s="26" t="s">
        <v>179</v>
      </c>
      <c r="L2" s="26" t="s">
        <v>179</v>
      </c>
      <c r="M2" s="26" t="s">
        <v>179</v>
      </c>
      <c r="N2" s="30" t="s">
        <v>536</v>
      </c>
      <c r="O2" s="26" t="s">
        <v>188</v>
      </c>
      <c r="P2" s="26" t="s">
        <v>179</v>
      </c>
      <c r="Q2" s="26" t="s">
        <v>179</v>
      </c>
      <c r="R2" s="26">
        <v>1</v>
      </c>
      <c r="S2" s="26">
        <v>3</v>
      </c>
      <c r="T2" s="31" t="s">
        <v>189</v>
      </c>
      <c r="U2" s="26" t="s">
        <v>537</v>
      </c>
      <c r="V2" s="31" t="s">
        <v>179</v>
      </c>
      <c r="W2" s="26" t="s">
        <v>181</v>
      </c>
      <c r="X2" s="28" t="s">
        <v>179</v>
      </c>
      <c r="Y2" s="28" t="s">
        <v>190</v>
      </c>
      <c r="Z2" s="28" t="s">
        <v>191</v>
      </c>
      <c r="AA2" s="28" t="s">
        <v>179</v>
      </c>
      <c r="AB2" s="32" t="s">
        <v>525</v>
      </c>
    </row>
    <row r="3" spans="1:28" ht="30" customHeight="1">
      <c r="A3" s="23" t="s">
        <v>192</v>
      </c>
      <c r="B3" s="14">
        <v>2</v>
      </c>
      <c r="C3" s="15">
        <v>1102</v>
      </c>
      <c r="D3" s="26" t="s">
        <v>176</v>
      </c>
      <c r="E3" s="26" t="s">
        <v>187</v>
      </c>
      <c r="F3" s="30" t="s">
        <v>193</v>
      </c>
      <c r="G3" s="28" t="s">
        <v>538</v>
      </c>
      <c r="H3" s="29" t="s">
        <v>539</v>
      </c>
      <c r="I3" s="26" t="s">
        <v>194</v>
      </c>
      <c r="J3" s="26" t="s">
        <v>195</v>
      </c>
      <c r="K3" s="26" t="s">
        <v>179</v>
      </c>
      <c r="L3" s="26" t="s">
        <v>179</v>
      </c>
      <c r="M3" s="26" t="s">
        <v>179</v>
      </c>
      <c r="N3" s="30" t="s">
        <v>536</v>
      </c>
      <c r="O3" s="26" t="s">
        <v>188</v>
      </c>
      <c r="P3" s="26" t="s">
        <v>179</v>
      </c>
      <c r="Q3" s="26" t="s">
        <v>179</v>
      </c>
      <c r="R3" s="26">
        <v>1</v>
      </c>
      <c r="S3" s="26">
        <v>5</v>
      </c>
      <c r="T3" s="31" t="s">
        <v>179</v>
      </c>
      <c r="U3" s="26">
        <v>1</v>
      </c>
      <c r="V3" s="31" t="s">
        <v>179</v>
      </c>
      <c r="W3" s="26" t="s">
        <v>181</v>
      </c>
      <c r="X3" s="28" t="s">
        <v>179</v>
      </c>
      <c r="Y3" s="28" t="s">
        <v>196</v>
      </c>
      <c r="Z3" s="28" t="s">
        <v>197</v>
      </c>
      <c r="AA3" s="28" t="s">
        <v>540</v>
      </c>
      <c r="AB3" s="32" t="s">
        <v>525</v>
      </c>
    </row>
    <row r="4" spans="1:28" ht="30" customHeight="1">
      <c r="A4" s="23" t="s">
        <v>198</v>
      </c>
      <c r="B4" s="14">
        <v>3</v>
      </c>
      <c r="C4" s="15">
        <v>1103</v>
      </c>
      <c r="D4" s="26" t="s">
        <v>176</v>
      </c>
      <c r="E4" s="26" t="s">
        <v>187</v>
      </c>
      <c r="F4" s="30" t="s">
        <v>199</v>
      </c>
      <c r="G4" s="28" t="s">
        <v>200</v>
      </c>
      <c r="H4" s="29" t="s">
        <v>541</v>
      </c>
      <c r="I4" s="26" t="s">
        <v>542</v>
      </c>
      <c r="J4" s="26" t="s">
        <v>179</v>
      </c>
      <c r="K4" s="26" t="s">
        <v>179</v>
      </c>
      <c r="L4" s="26" t="s">
        <v>179</v>
      </c>
      <c r="M4" s="26" t="s">
        <v>179</v>
      </c>
      <c r="N4" s="30" t="s">
        <v>543</v>
      </c>
      <c r="O4" s="26" t="s">
        <v>179</v>
      </c>
      <c r="P4" s="26" t="s">
        <v>201</v>
      </c>
      <c r="Q4" s="26" t="s">
        <v>179</v>
      </c>
      <c r="R4" s="26">
        <v>1</v>
      </c>
      <c r="S4" s="26">
        <v>2</v>
      </c>
      <c r="T4" s="31" t="s">
        <v>179</v>
      </c>
      <c r="U4" s="26">
        <v>1</v>
      </c>
      <c r="V4" s="31" t="s">
        <v>179</v>
      </c>
      <c r="W4" s="26" t="s">
        <v>181</v>
      </c>
      <c r="X4" s="28" t="s">
        <v>179</v>
      </c>
      <c r="Y4" s="28" t="s">
        <v>202</v>
      </c>
      <c r="Z4" s="28" t="s">
        <v>203</v>
      </c>
      <c r="AA4" s="28" t="s">
        <v>179</v>
      </c>
      <c r="AB4" s="78" t="s">
        <v>529</v>
      </c>
    </row>
    <row r="5" spans="1:28" ht="30" customHeight="1">
      <c r="A5" s="23" t="s">
        <v>204</v>
      </c>
      <c r="B5" s="14">
        <v>4</v>
      </c>
      <c r="C5" s="15">
        <v>1104</v>
      </c>
      <c r="D5" s="26" t="s">
        <v>176</v>
      </c>
      <c r="E5" s="26" t="s">
        <v>187</v>
      </c>
      <c r="F5" s="30" t="s">
        <v>205</v>
      </c>
      <c r="G5" s="28" t="s">
        <v>206</v>
      </c>
      <c r="H5" s="29" t="s">
        <v>544</v>
      </c>
      <c r="I5" s="26" t="s">
        <v>207</v>
      </c>
      <c r="J5" s="26" t="s">
        <v>179</v>
      </c>
      <c r="K5" s="26" t="s">
        <v>179</v>
      </c>
      <c r="L5" s="26" t="s">
        <v>179</v>
      </c>
      <c r="M5" s="26" t="s">
        <v>179</v>
      </c>
      <c r="N5" s="30" t="s">
        <v>543</v>
      </c>
      <c r="O5" s="26" t="s">
        <v>179</v>
      </c>
      <c r="P5" s="26" t="s">
        <v>201</v>
      </c>
      <c r="Q5" s="26" t="s">
        <v>179</v>
      </c>
      <c r="R5" s="26">
        <v>1</v>
      </c>
      <c r="S5" s="26">
        <v>3</v>
      </c>
      <c r="T5" s="31" t="s">
        <v>179</v>
      </c>
      <c r="U5" s="26">
        <v>1</v>
      </c>
      <c r="V5" s="31" t="s">
        <v>179</v>
      </c>
      <c r="W5" s="26" t="s">
        <v>181</v>
      </c>
      <c r="X5" s="28" t="s">
        <v>179</v>
      </c>
      <c r="Y5" s="28" t="s">
        <v>208</v>
      </c>
      <c r="Z5" s="28" t="s">
        <v>209</v>
      </c>
      <c r="AA5" s="28" t="s">
        <v>179</v>
      </c>
      <c r="AB5" s="32" t="s">
        <v>525</v>
      </c>
    </row>
    <row r="6" spans="1:28" ht="30" customHeight="1">
      <c r="A6" s="23" t="s">
        <v>210</v>
      </c>
      <c r="B6" s="14">
        <v>5</v>
      </c>
      <c r="C6" s="15">
        <v>1105</v>
      </c>
      <c r="D6" s="26" t="s">
        <v>176</v>
      </c>
      <c r="E6" s="26" t="s">
        <v>187</v>
      </c>
      <c r="F6" s="30" t="s">
        <v>211</v>
      </c>
      <c r="G6" s="33" t="s">
        <v>545</v>
      </c>
      <c r="H6" s="29" t="s">
        <v>546</v>
      </c>
      <c r="I6" s="26" t="s">
        <v>212</v>
      </c>
      <c r="J6" s="26" t="s">
        <v>179</v>
      </c>
      <c r="K6" s="26" t="s">
        <v>179</v>
      </c>
      <c r="L6" s="26" t="s">
        <v>179</v>
      </c>
      <c r="M6" s="26" t="s">
        <v>179</v>
      </c>
      <c r="N6" s="30" t="s">
        <v>547</v>
      </c>
      <c r="O6" s="26" t="s">
        <v>188</v>
      </c>
      <c r="P6" s="26" t="s">
        <v>201</v>
      </c>
      <c r="Q6" s="26" t="s">
        <v>180</v>
      </c>
      <c r="R6" s="26">
        <v>3</v>
      </c>
      <c r="S6" s="26">
        <v>3</v>
      </c>
      <c r="T6" s="31" t="s">
        <v>179</v>
      </c>
      <c r="U6" s="26">
        <v>2</v>
      </c>
      <c r="V6" s="31" t="s">
        <v>179</v>
      </c>
      <c r="W6" s="26" t="s">
        <v>181</v>
      </c>
      <c r="X6" s="28" t="s">
        <v>179</v>
      </c>
      <c r="Y6" s="28" t="s">
        <v>213</v>
      </c>
      <c r="Z6" s="28" t="s">
        <v>214</v>
      </c>
      <c r="AA6" s="28" t="s">
        <v>179</v>
      </c>
      <c r="AB6" s="32" t="s">
        <v>525</v>
      </c>
    </row>
    <row r="7" spans="1:28" ht="30" customHeight="1">
      <c r="A7" s="23" t="s">
        <v>215</v>
      </c>
      <c r="B7" s="14">
        <v>6</v>
      </c>
      <c r="C7" s="15">
        <v>1106</v>
      </c>
      <c r="D7" s="26" t="s">
        <v>176</v>
      </c>
      <c r="E7" s="26" t="s">
        <v>187</v>
      </c>
      <c r="F7" s="30" t="s">
        <v>216</v>
      </c>
      <c r="G7" s="28" t="s">
        <v>217</v>
      </c>
      <c r="H7" s="29" t="s">
        <v>548</v>
      </c>
      <c r="I7" s="26" t="s">
        <v>549</v>
      </c>
      <c r="J7" s="26" t="s">
        <v>179</v>
      </c>
      <c r="K7" s="26" t="s">
        <v>179</v>
      </c>
      <c r="L7" s="26" t="s">
        <v>179</v>
      </c>
      <c r="M7" s="26" t="s">
        <v>179</v>
      </c>
      <c r="N7" s="30" t="s">
        <v>543</v>
      </c>
      <c r="O7" s="26" t="s">
        <v>179</v>
      </c>
      <c r="P7" s="26" t="s">
        <v>201</v>
      </c>
      <c r="Q7" s="26" t="s">
        <v>179</v>
      </c>
      <c r="R7" s="26">
        <v>1</v>
      </c>
      <c r="S7" s="26">
        <v>3</v>
      </c>
      <c r="T7" s="31" t="s">
        <v>179</v>
      </c>
      <c r="U7" s="26">
        <v>2</v>
      </c>
      <c r="V7" s="31" t="s">
        <v>179</v>
      </c>
      <c r="W7" s="26" t="s">
        <v>181</v>
      </c>
      <c r="X7" s="28" t="s">
        <v>179</v>
      </c>
      <c r="Y7" s="28" t="s">
        <v>202</v>
      </c>
      <c r="Z7" s="28" t="s">
        <v>218</v>
      </c>
      <c r="AA7" s="28" t="s">
        <v>179</v>
      </c>
      <c r="AB7" s="32" t="s">
        <v>525</v>
      </c>
    </row>
    <row r="8" spans="1:28" ht="30" customHeight="1">
      <c r="A8" s="23" t="s">
        <v>219</v>
      </c>
      <c r="B8" s="14">
        <v>7</v>
      </c>
      <c r="C8" s="15">
        <v>1107</v>
      </c>
      <c r="D8" s="26" t="s">
        <v>176</v>
      </c>
      <c r="E8" s="26" t="s">
        <v>187</v>
      </c>
      <c r="F8" s="30" t="s">
        <v>220</v>
      </c>
      <c r="G8" s="28" t="s">
        <v>221</v>
      </c>
      <c r="H8" s="29" t="s">
        <v>550</v>
      </c>
      <c r="I8" s="26" t="s">
        <v>222</v>
      </c>
      <c r="J8" s="26" t="s">
        <v>179</v>
      </c>
      <c r="K8" s="26" t="s">
        <v>179</v>
      </c>
      <c r="L8" s="26" t="s">
        <v>179</v>
      </c>
      <c r="M8" s="26" t="s">
        <v>179</v>
      </c>
      <c r="N8" s="30" t="s">
        <v>551</v>
      </c>
      <c r="O8" s="26" t="s">
        <v>188</v>
      </c>
      <c r="P8" s="26" t="s">
        <v>201</v>
      </c>
      <c r="Q8" s="26" t="s">
        <v>179</v>
      </c>
      <c r="R8" s="26">
        <v>2</v>
      </c>
      <c r="S8" s="26">
        <v>1</v>
      </c>
      <c r="T8" s="31" t="s">
        <v>179</v>
      </c>
      <c r="U8" s="26">
        <v>1</v>
      </c>
      <c r="V8" s="31" t="s">
        <v>179</v>
      </c>
      <c r="W8" s="26" t="s">
        <v>181</v>
      </c>
      <c r="X8" s="28" t="s">
        <v>179</v>
      </c>
      <c r="Y8" s="28" t="s">
        <v>223</v>
      </c>
      <c r="Z8" s="28" t="s">
        <v>552</v>
      </c>
      <c r="AA8" s="28" t="s">
        <v>179</v>
      </c>
      <c r="AB8" s="32" t="s">
        <v>525</v>
      </c>
    </row>
    <row r="9" spans="1:28" ht="30" customHeight="1">
      <c r="A9" s="23" t="s">
        <v>224</v>
      </c>
      <c r="B9" s="14">
        <v>8</v>
      </c>
      <c r="C9" s="15">
        <v>1108</v>
      </c>
      <c r="D9" s="26" t="s">
        <v>176</v>
      </c>
      <c r="E9" s="26" t="s">
        <v>187</v>
      </c>
      <c r="F9" s="30" t="s">
        <v>225</v>
      </c>
      <c r="G9" s="28" t="s">
        <v>226</v>
      </c>
      <c r="H9" s="29" t="s">
        <v>553</v>
      </c>
      <c r="I9" s="26" t="s">
        <v>227</v>
      </c>
      <c r="J9" s="26" t="s">
        <v>179</v>
      </c>
      <c r="K9" s="26" t="s">
        <v>179</v>
      </c>
      <c r="L9" s="26" t="s">
        <v>179</v>
      </c>
      <c r="M9" s="26" t="s">
        <v>179</v>
      </c>
      <c r="N9" s="30" t="s">
        <v>543</v>
      </c>
      <c r="O9" s="26" t="s">
        <v>179</v>
      </c>
      <c r="P9" s="26" t="s">
        <v>201</v>
      </c>
      <c r="Q9" s="26" t="s">
        <v>179</v>
      </c>
      <c r="R9" s="26">
        <v>1</v>
      </c>
      <c r="S9" s="26">
        <v>3</v>
      </c>
      <c r="T9" s="31" t="s">
        <v>179</v>
      </c>
      <c r="U9" s="26" t="s">
        <v>537</v>
      </c>
      <c r="V9" s="31" t="s">
        <v>179</v>
      </c>
      <c r="W9" s="26" t="s">
        <v>181</v>
      </c>
      <c r="X9" s="28" t="s">
        <v>179</v>
      </c>
      <c r="Y9" s="28" t="s">
        <v>179</v>
      </c>
      <c r="Z9" s="28" t="s">
        <v>179</v>
      </c>
      <c r="AA9" s="28" t="s">
        <v>179</v>
      </c>
      <c r="AB9" s="32" t="s">
        <v>525</v>
      </c>
    </row>
    <row r="10" spans="1:28" ht="30" customHeight="1">
      <c r="A10" s="23" t="s">
        <v>228</v>
      </c>
      <c r="B10" s="14">
        <v>9</v>
      </c>
      <c r="C10" s="15">
        <v>1109</v>
      </c>
      <c r="D10" s="26" t="s">
        <v>176</v>
      </c>
      <c r="E10" s="26" t="s">
        <v>187</v>
      </c>
      <c r="F10" s="30" t="s">
        <v>554</v>
      </c>
      <c r="G10" s="28" t="s">
        <v>229</v>
      </c>
      <c r="H10" s="29" t="s">
        <v>555</v>
      </c>
      <c r="I10" s="26" t="s">
        <v>230</v>
      </c>
      <c r="J10" s="26" t="s">
        <v>179</v>
      </c>
      <c r="K10" s="26" t="s">
        <v>179</v>
      </c>
      <c r="L10" s="26" t="s">
        <v>179</v>
      </c>
      <c r="M10" s="26" t="s">
        <v>179</v>
      </c>
      <c r="N10" s="30" t="s">
        <v>543</v>
      </c>
      <c r="O10" s="26" t="s">
        <v>179</v>
      </c>
      <c r="P10" s="26" t="s">
        <v>201</v>
      </c>
      <c r="Q10" s="26" t="s">
        <v>179</v>
      </c>
      <c r="R10" s="26">
        <v>1</v>
      </c>
      <c r="S10" s="26">
        <v>2</v>
      </c>
      <c r="T10" s="31" t="s">
        <v>179</v>
      </c>
      <c r="U10" s="26" t="s">
        <v>537</v>
      </c>
      <c r="V10" s="31" t="s">
        <v>179</v>
      </c>
      <c r="W10" s="26" t="s">
        <v>181</v>
      </c>
      <c r="X10" s="28" t="s">
        <v>179</v>
      </c>
      <c r="Y10" s="28" t="s">
        <v>231</v>
      </c>
      <c r="Z10" s="28" t="s">
        <v>203</v>
      </c>
      <c r="AA10" s="28" t="s">
        <v>179</v>
      </c>
      <c r="AB10" s="32" t="s">
        <v>525</v>
      </c>
    </row>
    <row r="11" spans="1:28" ht="30" customHeight="1">
      <c r="A11" s="23" t="s">
        <v>232</v>
      </c>
      <c r="B11" s="14">
        <v>10</v>
      </c>
      <c r="C11" s="15">
        <v>1110</v>
      </c>
      <c r="D11" s="26" t="s">
        <v>176</v>
      </c>
      <c r="E11" s="26" t="s">
        <v>187</v>
      </c>
      <c r="F11" s="30" t="s">
        <v>233</v>
      </c>
      <c r="G11" s="34" t="s">
        <v>556</v>
      </c>
      <c r="H11" s="29" t="s">
        <v>557</v>
      </c>
      <c r="I11" s="26" t="s">
        <v>558</v>
      </c>
      <c r="J11" s="26" t="s">
        <v>559</v>
      </c>
      <c r="K11" s="26" t="s">
        <v>179</v>
      </c>
      <c r="L11" s="26" t="s">
        <v>179</v>
      </c>
      <c r="M11" s="26" t="s">
        <v>179</v>
      </c>
      <c r="N11" s="30" t="s">
        <v>543</v>
      </c>
      <c r="O11" s="26" t="s">
        <v>179</v>
      </c>
      <c r="P11" s="26" t="s">
        <v>201</v>
      </c>
      <c r="Q11" s="26" t="s">
        <v>179</v>
      </c>
      <c r="R11" s="26">
        <v>1</v>
      </c>
      <c r="S11" s="26">
        <v>2</v>
      </c>
      <c r="T11" s="31" t="s">
        <v>179</v>
      </c>
      <c r="U11" s="26">
        <v>3</v>
      </c>
      <c r="V11" s="31" t="s">
        <v>179</v>
      </c>
      <c r="W11" s="26" t="s">
        <v>181</v>
      </c>
      <c r="X11" s="28" t="s">
        <v>179</v>
      </c>
      <c r="Y11" s="28" t="s">
        <v>234</v>
      </c>
      <c r="Z11" s="28" t="s">
        <v>235</v>
      </c>
      <c r="AA11" s="28" t="s">
        <v>179</v>
      </c>
      <c r="AB11" s="32" t="s">
        <v>525</v>
      </c>
    </row>
    <row r="12" spans="1:28" ht="30" customHeight="1">
      <c r="A12" s="23" t="s">
        <v>236</v>
      </c>
      <c r="B12" s="14">
        <v>11</v>
      </c>
      <c r="C12" s="15">
        <v>1111</v>
      </c>
      <c r="D12" s="26" t="s">
        <v>176</v>
      </c>
      <c r="E12" s="26" t="s">
        <v>187</v>
      </c>
      <c r="F12" s="30" t="s">
        <v>560</v>
      </c>
      <c r="G12" s="28" t="s">
        <v>237</v>
      </c>
      <c r="H12" s="29" t="s">
        <v>561</v>
      </c>
      <c r="I12" s="26" t="s">
        <v>238</v>
      </c>
      <c r="J12" s="26" t="s">
        <v>179</v>
      </c>
      <c r="K12" s="26" t="s">
        <v>179</v>
      </c>
      <c r="L12" s="26" t="s">
        <v>179</v>
      </c>
      <c r="M12" s="26" t="s">
        <v>179</v>
      </c>
      <c r="N12" s="30" t="s">
        <v>543</v>
      </c>
      <c r="O12" s="26" t="s">
        <v>179</v>
      </c>
      <c r="P12" s="26" t="s">
        <v>201</v>
      </c>
      <c r="Q12" s="26" t="s">
        <v>179</v>
      </c>
      <c r="R12" s="26">
        <v>1</v>
      </c>
      <c r="S12" s="26">
        <v>2</v>
      </c>
      <c r="T12" s="31" t="s">
        <v>179</v>
      </c>
      <c r="U12" s="26" t="s">
        <v>537</v>
      </c>
      <c r="V12" s="31" t="s">
        <v>179</v>
      </c>
      <c r="W12" s="26" t="s">
        <v>181</v>
      </c>
      <c r="X12" s="28" t="s">
        <v>179</v>
      </c>
      <c r="Y12" s="28" t="s">
        <v>562</v>
      </c>
      <c r="Z12" s="28" t="s">
        <v>239</v>
      </c>
      <c r="AA12" s="28" t="s">
        <v>179</v>
      </c>
      <c r="AB12" s="32" t="s">
        <v>525</v>
      </c>
    </row>
    <row r="13" spans="1:28" ht="30" customHeight="1">
      <c r="A13" s="23" t="s">
        <v>240</v>
      </c>
      <c r="B13" s="14">
        <v>12</v>
      </c>
      <c r="C13" s="15">
        <v>1112</v>
      </c>
      <c r="D13" s="26" t="s">
        <v>176</v>
      </c>
      <c r="E13" s="26" t="s">
        <v>187</v>
      </c>
      <c r="F13" s="30" t="s">
        <v>241</v>
      </c>
      <c r="G13" s="28" t="s">
        <v>242</v>
      </c>
      <c r="H13" s="29" t="s">
        <v>563</v>
      </c>
      <c r="I13" s="26" t="s">
        <v>243</v>
      </c>
      <c r="J13" s="26" t="s">
        <v>244</v>
      </c>
      <c r="K13" s="26" t="s">
        <v>179</v>
      </c>
      <c r="L13" s="26" t="s">
        <v>179</v>
      </c>
      <c r="M13" s="26" t="s">
        <v>179</v>
      </c>
      <c r="N13" s="30" t="s">
        <v>551</v>
      </c>
      <c r="O13" s="26" t="s">
        <v>188</v>
      </c>
      <c r="P13" s="26" t="s">
        <v>201</v>
      </c>
      <c r="Q13" s="26" t="s">
        <v>179</v>
      </c>
      <c r="R13" s="26">
        <v>1</v>
      </c>
      <c r="S13" s="26">
        <v>2</v>
      </c>
      <c r="T13" s="31" t="s">
        <v>179</v>
      </c>
      <c r="U13" s="26">
        <v>1</v>
      </c>
      <c r="V13" s="31" t="s">
        <v>179</v>
      </c>
      <c r="W13" s="26" t="s">
        <v>181</v>
      </c>
      <c r="X13" s="28" t="s">
        <v>179</v>
      </c>
      <c r="Y13" s="28" t="s">
        <v>179</v>
      </c>
      <c r="Z13" s="28" t="s">
        <v>179</v>
      </c>
      <c r="AA13" s="28" t="s">
        <v>179</v>
      </c>
      <c r="AB13" s="32" t="s">
        <v>525</v>
      </c>
    </row>
    <row r="14" spans="1:28" ht="30" customHeight="1">
      <c r="A14" s="23" t="s">
        <v>245</v>
      </c>
      <c r="B14" s="14">
        <v>13</v>
      </c>
      <c r="C14" s="15">
        <v>1113</v>
      </c>
      <c r="D14" s="26" t="s">
        <v>176</v>
      </c>
      <c r="E14" s="26" t="s">
        <v>187</v>
      </c>
      <c r="F14" s="30" t="s">
        <v>564</v>
      </c>
      <c r="G14" s="28" t="s">
        <v>246</v>
      </c>
      <c r="H14" s="29" t="s">
        <v>565</v>
      </c>
      <c r="I14" s="26" t="s">
        <v>566</v>
      </c>
      <c r="J14" s="26" t="s">
        <v>179</v>
      </c>
      <c r="K14" s="26" t="s">
        <v>179</v>
      </c>
      <c r="L14" s="26" t="s">
        <v>179</v>
      </c>
      <c r="M14" s="26" t="s">
        <v>179</v>
      </c>
      <c r="N14" s="30" t="s">
        <v>567</v>
      </c>
      <c r="O14" s="26" t="s">
        <v>179</v>
      </c>
      <c r="P14" s="26" t="s">
        <v>201</v>
      </c>
      <c r="Q14" s="26" t="s">
        <v>180</v>
      </c>
      <c r="R14" s="26">
        <v>2</v>
      </c>
      <c r="S14" s="26">
        <v>2</v>
      </c>
      <c r="T14" s="31" t="s">
        <v>179</v>
      </c>
      <c r="U14" s="26">
        <v>1</v>
      </c>
      <c r="V14" s="31" t="s">
        <v>179</v>
      </c>
      <c r="W14" s="26" t="s">
        <v>181</v>
      </c>
      <c r="X14" s="28" t="s">
        <v>247</v>
      </c>
      <c r="Y14" s="28" t="s">
        <v>231</v>
      </c>
      <c r="Z14" s="28" t="s">
        <v>248</v>
      </c>
      <c r="AA14" s="28" t="s">
        <v>179</v>
      </c>
      <c r="AB14" s="32" t="s">
        <v>525</v>
      </c>
    </row>
    <row r="15" spans="1:28" ht="30" customHeight="1">
      <c r="A15" s="35" t="s">
        <v>249</v>
      </c>
      <c r="B15" s="14">
        <v>14</v>
      </c>
      <c r="C15" s="15">
        <v>1114</v>
      </c>
      <c r="D15" s="26" t="s">
        <v>176</v>
      </c>
      <c r="E15" s="26" t="s">
        <v>187</v>
      </c>
      <c r="F15" s="30" t="s">
        <v>568</v>
      </c>
      <c r="G15" s="28" t="s">
        <v>250</v>
      </c>
      <c r="H15" s="29" t="s">
        <v>569</v>
      </c>
      <c r="I15" s="26" t="s">
        <v>570</v>
      </c>
      <c r="J15" s="26" t="s">
        <v>179</v>
      </c>
      <c r="K15" s="26" t="s">
        <v>179</v>
      </c>
      <c r="L15" s="26" t="s">
        <v>179</v>
      </c>
      <c r="M15" s="26"/>
      <c r="N15" s="30" t="s">
        <v>543</v>
      </c>
      <c r="O15" s="26" t="s">
        <v>179</v>
      </c>
      <c r="P15" s="26" t="s">
        <v>201</v>
      </c>
      <c r="Q15" s="26" t="s">
        <v>179</v>
      </c>
      <c r="R15" s="26">
        <v>1</v>
      </c>
      <c r="S15" s="26">
        <v>2</v>
      </c>
      <c r="T15" s="31" t="s">
        <v>179</v>
      </c>
      <c r="U15" s="26" t="s">
        <v>537</v>
      </c>
      <c r="V15" s="31" t="s">
        <v>179</v>
      </c>
      <c r="W15" s="26" t="s">
        <v>181</v>
      </c>
      <c r="X15" s="28" t="s">
        <v>179</v>
      </c>
      <c r="Y15" s="28" t="s">
        <v>251</v>
      </c>
      <c r="Z15" s="28" t="s">
        <v>252</v>
      </c>
      <c r="AA15" s="28" t="s">
        <v>179</v>
      </c>
      <c r="AB15" s="32" t="s">
        <v>525</v>
      </c>
    </row>
    <row r="16" spans="1:28" ht="30" customHeight="1">
      <c r="A16" s="36" t="s">
        <v>253</v>
      </c>
      <c r="B16" s="14">
        <v>15</v>
      </c>
      <c r="C16" s="15">
        <v>1115</v>
      </c>
      <c r="D16" s="26" t="s">
        <v>176</v>
      </c>
      <c r="E16" s="26" t="s">
        <v>254</v>
      </c>
      <c r="F16" s="30" t="s">
        <v>255</v>
      </c>
      <c r="G16" s="28" t="s">
        <v>256</v>
      </c>
      <c r="H16" s="29" t="s">
        <v>571</v>
      </c>
      <c r="I16" s="26" t="s">
        <v>572</v>
      </c>
      <c r="J16" s="26" t="s">
        <v>573</v>
      </c>
      <c r="K16" s="26" t="s">
        <v>179</v>
      </c>
      <c r="L16" s="26" t="s">
        <v>179</v>
      </c>
      <c r="M16" s="26"/>
      <c r="N16" s="30" t="s">
        <v>547</v>
      </c>
      <c r="O16" s="26" t="s">
        <v>188</v>
      </c>
      <c r="P16" s="26" t="s">
        <v>201</v>
      </c>
      <c r="Q16" s="26" t="s">
        <v>180</v>
      </c>
      <c r="R16" s="26">
        <v>3</v>
      </c>
      <c r="S16" s="26">
        <v>2</v>
      </c>
      <c r="T16" s="31" t="s">
        <v>179</v>
      </c>
      <c r="U16" s="26">
        <v>1</v>
      </c>
      <c r="V16" s="31" t="s">
        <v>179</v>
      </c>
      <c r="W16" s="26" t="s">
        <v>181</v>
      </c>
      <c r="X16" s="28" t="s">
        <v>179</v>
      </c>
      <c r="Y16" s="28" t="s">
        <v>208</v>
      </c>
      <c r="Z16" s="28" t="s">
        <v>257</v>
      </c>
      <c r="AA16" s="28" t="s">
        <v>179</v>
      </c>
      <c r="AB16" s="32" t="s">
        <v>525</v>
      </c>
    </row>
    <row r="17" spans="1:28" ht="30" customHeight="1">
      <c r="A17" s="37" t="s">
        <v>258</v>
      </c>
      <c r="B17" s="14">
        <v>16</v>
      </c>
      <c r="C17" s="15">
        <v>1116</v>
      </c>
      <c r="D17" s="26" t="s">
        <v>176</v>
      </c>
      <c r="E17" s="26" t="s">
        <v>187</v>
      </c>
      <c r="F17" s="30" t="s">
        <v>259</v>
      </c>
      <c r="G17" s="28" t="s">
        <v>260</v>
      </c>
      <c r="H17" s="29" t="s">
        <v>571</v>
      </c>
      <c r="I17" s="26" t="s">
        <v>572</v>
      </c>
      <c r="J17" s="26" t="s">
        <v>573</v>
      </c>
      <c r="K17" s="26" t="s">
        <v>179</v>
      </c>
      <c r="L17" s="26" t="s">
        <v>179</v>
      </c>
      <c r="M17" s="26" t="s">
        <v>179</v>
      </c>
      <c r="N17" s="30" t="s">
        <v>547</v>
      </c>
      <c r="O17" s="26" t="s">
        <v>188</v>
      </c>
      <c r="P17" s="26" t="s">
        <v>201</v>
      </c>
      <c r="Q17" s="26" t="s">
        <v>180</v>
      </c>
      <c r="R17" s="26">
        <v>3</v>
      </c>
      <c r="S17" s="26">
        <v>1</v>
      </c>
      <c r="T17" s="31" t="s">
        <v>179</v>
      </c>
      <c r="U17" s="26">
        <v>1</v>
      </c>
      <c r="V17" s="31" t="s">
        <v>179</v>
      </c>
      <c r="W17" s="26" t="s">
        <v>181</v>
      </c>
      <c r="X17" s="28" t="s">
        <v>179</v>
      </c>
      <c r="Y17" s="28" t="s">
        <v>208</v>
      </c>
      <c r="Z17" s="28" t="s">
        <v>261</v>
      </c>
      <c r="AA17" s="28" t="s">
        <v>208</v>
      </c>
      <c r="AB17" s="32" t="s">
        <v>525</v>
      </c>
    </row>
    <row r="18" spans="1:28" ht="30" customHeight="1">
      <c r="A18" s="23" t="s">
        <v>262</v>
      </c>
      <c r="B18" s="14">
        <v>17</v>
      </c>
      <c r="C18" s="15">
        <v>1117</v>
      </c>
      <c r="D18" s="26" t="s">
        <v>176</v>
      </c>
      <c r="E18" s="26" t="s">
        <v>187</v>
      </c>
      <c r="F18" s="30" t="s">
        <v>263</v>
      </c>
      <c r="G18" s="28" t="s">
        <v>264</v>
      </c>
      <c r="H18" s="29" t="s">
        <v>574</v>
      </c>
      <c r="I18" s="26" t="s">
        <v>265</v>
      </c>
      <c r="J18" s="26" t="s">
        <v>179</v>
      </c>
      <c r="K18" s="26" t="s">
        <v>179</v>
      </c>
      <c r="L18" s="26" t="s">
        <v>179</v>
      </c>
      <c r="M18" s="26" t="s">
        <v>179</v>
      </c>
      <c r="N18" s="30" t="s">
        <v>575</v>
      </c>
      <c r="O18" s="26" t="s">
        <v>201</v>
      </c>
      <c r="P18" s="26" t="s">
        <v>179</v>
      </c>
      <c r="Q18" s="26"/>
      <c r="R18" s="26">
        <v>1</v>
      </c>
      <c r="S18" s="26">
        <v>2</v>
      </c>
      <c r="T18" s="31" t="s">
        <v>266</v>
      </c>
      <c r="U18" s="26">
        <v>1</v>
      </c>
      <c r="V18" s="31" t="s">
        <v>179</v>
      </c>
      <c r="W18" s="26" t="s">
        <v>181</v>
      </c>
      <c r="X18" s="28" t="s">
        <v>179</v>
      </c>
      <c r="Y18" s="28" t="s">
        <v>231</v>
      </c>
      <c r="Z18" s="28" t="s">
        <v>267</v>
      </c>
      <c r="AA18" s="28" t="s">
        <v>179</v>
      </c>
      <c r="AB18" s="32" t="s">
        <v>525</v>
      </c>
    </row>
    <row r="19" spans="1:28" ht="30" customHeight="1">
      <c r="A19" s="23" t="s">
        <v>268</v>
      </c>
      <c r="B19" s="14">
        <v>18</v>
      </c>
      <c r="C19" s="15">
        <v>1118</v>
      </c>
      <c r="D19" s="26" t="s">
        <v>176</v>
      </c>
      <c r="E19" s="26" t="s">
        <v>254</v>
      </c>
      <c r="F19" s="30" t="s">
        <v>269</v>
      </c>
      <c r="G19" s="28" t="s">
        <v>270</v>
      </c>
      <c r="H19" s="29" t="s">
        <v>576</v>
      </c>
      <c r="I19" s="29" t="s">
        <v>271</v>
      </c>
      <c r="J19" s="26" t="s">
        <v>179</v>
      </c>
      <c r="K19" s="26" t="s">
        <v>179</v>
      </c>
      <c r="L19" s="26" t="s">
        <v>179</v>
      </c>
      <c r="M19" s="26" t="s">
        <v>179</v>
      </c>
      <c r="N19" s="30" t="s">
        <v>543</v>
      </c>
      <c r="O19" s="26" t="s">
        <v>179</v>
      </c>
      <c r="P19" s="30" t="s">
        <v>201</v>
      </c>
      <c r="Q19" s="26"/>
      <c r="R19" s="26">
        <v>1</v>
      </c>
      <c r="S19" s="26">
        <v>1</v>
      </c>
      <c r="T19" s="26" t="s">
        <v>179</v>
      </c>
      <c r="U19" s="26" t="s">
        <v>537</v>
      </c>
      <c r="V19" s="31" t="s">
        <v>179</v>
      </c>
      <c r="W19" s="26" t="s">
        <v>181</v>
      </c>
      <c r="X19" s="31" t="s">
        <v>179</v>
      </c>
      <c r="Y19" s="26" t="s">
        <v>179</v>
      </c>
      <c r="Z19" s="28" t="s">
        <v>179</v>
      </c>
      <c r="AA19" s="28" t="s">
        <v>179</v>
      </c>
      <c r="AB19" s="32" t="s">
        <v>525</v>
      </c>
    </row>
    <row r="20" spans="1:28" ht="30" customHeight="1">
      <c r="A20" s="23" t="s">
        <v>272</v>
      </c>
      <c r="B20" s="14">
        <v>19</v>
      </c>
      <c r="C20" s="16">
        <v>1201</v>
      </c>
      <c r="D20" s="26" t="s">
        <v>273</v>
      </c>
      <c r="E20" s="26" t="s">
        <v>187</v>
      </c>
      <c r="F20" s="30" t="s">
        <v>577</v>
      </c>
      <c r="G20" s="28" t="s">
        <v>274</v>
      </c>
      <c r="H20" s="29" t="s">
        <v>578</v>
      </c>
      <c r="I20" s="26" t="s">
        <v>275</v>
      </c>
      <c r="J20" s="26" t="s">
        <v>276</v>
      </c>
      <c r="K20" s="26" t="s">
        <v>179</v>
      </c>
      <c r="L20" s="26" t="s">
        <v>179</v>
      </c>
      <c r="M20" s="26" t="s">
        <v>179</v>
      </c>
      <c r="N20" s="30" t="s">
        <v>543</v>
      </c>
      <c r="O20" s="26" t="s">
        <v>179</v>
      </c>
      <c r="P20" s="26" t="s">
        <v>201</v>
      </c>
      <c r="Q20" s="26" t="s">
        <v>179</v>
      </c>
      <c r="R20" s="26">
        <v>1</v>
      </c>
      <c r="S20" s="26">
        <v>2</v>
      </c>
      <c r="T20" s="31" t="s">
        <v>179</v>
      </c>
      <c r="U20" s="26">
        <v>2</v>
      </c>
      <c r="V20" s="31" t="s">
        <v>277</v>
      </c>
      <c r="W20" s="26" t="s">
        <v>181</v>
      </c>
      <c r="X20" s="28" t="s">
        <v>179</v>
      </c>
      <c r="Y20" s="28" t="s">
        <v>278</v>
      </c>
      <c r="Z20" s="28" t="s">
        <v>279</v>
      </c>
      <c r="AA20" s="28" t="s">
        <v>179</v>
      </c>
      <c r="AB20" s="32" t="s">
        <v>525</v>
      </c>
    </row>
    <row r="21" spans="1:28" ht="30" customHeight="1">
      <c r="A21" s="23" t="s">
        <v>280</v>
      </c>
      <c r="B21" s="14">
        <v>20</v>
      </c>
      <c r="C21" s="16">
        <v>1202</v>
      </c>
      <c r="D21" s="26" t="s">
        <v>273</v>
      </c>
      <c r="E21" s="26" t="s">
        <v>187</v>
      </c>
      <c r="F21" s="30" t="s">
        <v>281</v>
      </c>
      <c r="G21" s="28" t="s">
        <v>282</v>
      </c>
      <c r="H21" s="29" t="s">
        <v>579</v>
      </c>
      <c r="I21" s="26" t="s">
        <v>283</v>
      </c>
      <c r="J21" s="26" t="s">
        <v>284</v>
      </c>
      <c r="K21" s="26" t="s">
        <v>179</v>
      </c>
      <c r="L21" s="26" t="s">
        <v>179</v>
      </c>
      <c r="M21" s="26" t="s">
        <v>179</v>
      </c>
      <c r="N21" s="30" t="s">
        <v>580</v>
      </c>
      <c r="O21" s="26" t="s">
        <v>179</v>
      </c>
      <c r="P21" s="26" t="s">
        <v>179</v>
      </c>
      <c r="Q21" s="26" t="s">
        <v>180</v>
      </c>
      <c r="R21" s="26">
        <v>1</v>
      </c>
      <c r="S21" s="26">
        <v>5</v>
      </c>
      <c r="T21" s="31" t="s">
        <v>179</v>
      </c>
      <c r="U21" s="26">
        <v>1</v>
      </c>
      <c r="V21" s="31" t="s">
        <v>179</v>
      </c>
      <c r="W21" s="26" t="s">
        <v>181</v>
      </c>
      <c r="X21" s="28" t="s">
        <v>179</v>
      </c>
      <c r="Y21" s="28" t="s">
        <v>202</v>
      </c>
      <c r="Z21" s="28" t="s">
        <v>285</v>
      </c>
      <c r="AA21" s="28" t="s">
        <v>179</v>
      </c>
      <c r="AB21" s="32" t="s">
        <v>525</v>
      </c>
    </row>
    <row r="22" spans="1:28" ht="30" customHeight="1">
      <c r="A22" s="23" t="s">
        <v>286</v>
      </c>
      <c r="B22" s="14">
        <v>21</v>
      </c>
      <c r="C22" s="16">
        <v>1203</v>
      </c>
      <c r="D22" s="26" t="s">
        <v>273</v>
      </c>
      <c r="E22" s="26" t="s">
        <v>187</v>
      </c>
      <c r="F22" s="30" t="s">
        <v>287</v>
      </c>
      <c r="G22" s="28" t="s">
        <v>581</v>
      </c>
      <c r="H22" s="29" t="s">
        <v>582</v>
      </c>
      <c r="I22" s="26" t="s">
        <v>583</v>
      </c>
      <c r="J22" s="26" t="s">
        <v>179</v>
      </c>
      <c r="K22" s="26" t="s">
        <v>179</v>
      </c>
      <c r="L22" s="26" t="s">
        <v>179</v>
      </c>
      <c r="M22" s="26" t="s">
        <v>179</v>
      </c>
      <c r="N22" s="30" t="s">
        <v>551</v>
      </c>
      <c r="O22" s="26" t="s">
        <v>188</v>
      </c>
      <c r="P22" s="26" t="s">
        <v>201</v>
      </c>
      <c r="Q22" s="26" t="s">
        <v>179</v>
      </c>
      <c r="R22" s="26">
        <v>1</v>
      </c>
      <c r="S22" s="26">
        <v>3</v>
      </c>
      <c r="T22" s="31" t="s">
        <v>288</v>
      </c>
      <c r="U22" s="26">
        <v>3</v>
      </c>
      <c r="V22" s="31" t="s">
        <v>289</v>
      </c>
      <c r="W22" s="26" t="s">
        <v>181</v>
      </c>
      <c r="X22" s="28" t="s">
        <v>290</v>
      </c>
      <c r="Y22" s="28" t="s">
        <v>291</v>
      </c>
      <c r="Z22" s="28" t="s">
        <v>203</v>
      </c>
      <c r="AA22" s="28" t="s">
        <v>179</v>
      </c>
      <c r="AB22" s="32" t="s">
        <v>525</v>
      </c>
    </row>
    <row r="23" spans="1:28" ht="30" customHeight="1">
      <c r="A23" s="23" t="s">
        <v>292</v>
      </c>
      <c r="B23" s="14">
        <v>22</v>
      </c>
      <c r="C23" s="16">
        <v>1204</v>
      </c>
      <c r="D23" s="26" t="s">
        <v>273</v>
      </c>
      <c r="E23" s="26" t="s">
        <v>187</v>
      </c>
      <c r="F23" s="30" t="s">
        <v>293</v>
      </c>
      <c r="G23" s="28" t="s">
        <v>294</v>
      </c>
      <c r="H23" s="29" t="s">
        <v>584</v>
      </c>
      <c r="I23" s="26" t="s">
        <v>295</v>
      </c>
      <c r="J23" s="26" t="s">
        <v>179</v>
      </c>
      <c r="K23" s="26" t="s">
        <v>179</v>
      </c>
      <c r="L23" s="26" t="s">
        <v>179</v>
      </c>
      <c r="M23" s="26" t="s">
        <v>179</v>
      </c>
      <c r="N23" s="30" t="s">
        <v>543</v>
      </c>
      <c r="O23" s="26" t="s">
        <v>179</v>
      </c>
      <c r="P23" s="26" t="s">
        <v>201</v>
      </c>
      <c r="Q23" s="26" t="s">
        <v>179</v>
      </c>
      <c r="R23" s="26">
        <v>1</v>
      </c>
      <c r="S23" s="26">
        <v>1</v>
      </c>
      <c r="T23" s="31" t="s">
        <v>179</v>
      </c>
      <c r="U23" s="26">
        <v>1</v>
      </c>
      <c r="V23" s="31" t="s">
        <v>179</v>
      </c>
      <c r="W23" s="26" t="s">
        <v>181</v>
      </c>
      <c r="X23" s="28" t="s">
        <v>179</v>
      </c>
      <c r="Y23" s="28" t="s">
        <v>296</v>
      </c>
      <c r="Z23" s="28" t="s">
        <v>297</v>
      </c>
      <c r="AA23" s="28" t="s">
        <v>179</v>
      </c>
      <c r="AB23" s="32" t="s">
        <v>525</v>
      </c>
    </row>
    <row r="24" spans="1:28" ht="30" customHeight="1">
      <c r="A24" s="23" t="s">
        <v>298</v>
      </c>
      <c r="B24" s="14">
        <v>23</v>
      </c>
      <c r="C24" s="16">
        <v>1205</v>
      </c>
      <c r="D24" s="26" t="s">
        <v>273</v>
      </c>
      <c r="E24" s="26" t="s">
        <v>187</v>
      </c>
      <c r="F24" s="30" t="s">
        <v>299</v>
      </c>
      <c r="G24" s="28" t="s">
        <v>585</v>
      </c>
      <c r="H24" s="29" t="s">
        <v>586</v>
      </c>
      <c r="I24" s="26" t="s">
        <v>587</v>
      </c>
      <c r="J24" s="26" t="s">
        <v>179</v>
      </c>
      <c r="K24" s="26" t="s">
        <v>179</v>
      </c>
      <c r="L24" s="26" t="s">
        <v>179</v>
      </c>
      <c r="M24" s="26" t="s">
        <v>179</v>
      </c>
      <c r="N24" s="30" t="s">
        <v>543</v>
      </c>
      <c r="O24" s="26" t="s">
        <v>179</v>
      </c>
      <c r="P24" s="26" t="s">
        <v>201</v>
      </c>
      <c r="Q24" s="26" t="s">
        <v>179</v>
      </c>
      <c r="R24" s="26">
        <v>1</v>
      </c>
      <c r="S24" s="26">
        <v>5</v>
      </c>
      <c r="T24" s="31" t="s">
        <v>179</v>
      </c>
      <c r="U24" s="26">
        <v>1</v>
      </c>
      <c r="V24" s="31" t="s">
        <v>179</v>
      </c>
      <c r="W24" s="26" t="s">
        <v>181</v>
      </c>
      <c r="X24" s="28" t="s">
        <v>179</v>
      </c>
      <c r="Y24" s="28" t="s">
        <v>300</v>
      </c>
      <c r="Z24" s="28" t="s">
        <v>301</v>
      </c>
      <c r="AA24" s="28" t="s">
        <v>179</v>
      </c>
      <c r="AB24" s="32" t="s">
        <v>525</v>
      </c>
    </row>
    <row r="25" spans="1:28" ht="30" customHeight="1">
      <c r="A25" s="23" t="s">
        <v>302</v>
      </c>
      <c r="B25" s="14">
        <v>24</v>
      </c>
      <c r="C25" s="16">
        <v>1206</v>
      </c>
      <c r="D25" s="26" t="s">
        <v>273</v>
      </c>
      <c r="E25" s="26" t="s">
        <v>187</v>
      </c>
      <c r="F25" s="30" t="s">
        <v>303</v>
      </c>
      <c r="G25" s="28" t="s">
        <v>304</v>
      </c>
      <c r="H25" s="29" t="s">
        <v>588</v>
      </c>
      <c r="I25" s="26" t="s">
        <v>589</v>
      </c>
      <c r="J25" s="26" t="s">
        <v>590</v>
      </c>
      <c r="K25" s="26" t="s">
        <v>179</v>
      </c>
      <c r="L25" s="26" t="s">
        <v>179</v>
      </c>
      <c r="M25" s="26" t="s">
        <v>179</v>
      </c>
      <c r="N25" s="30" t="s">
        <v>551</v>
      </c>
      <c r="O25" s="26" t="s">
        <v>188</v>
      </c>
      <c r="P25" s="26" t="s">
        <v>201</v>
      </c>
      <c r="Q25" s="26" t="s">
        <v>179</v>
      </c>
      <c r="R25" s="26">
        <v>2</v>
      </c>
      <c r="S25" s="26">
        <v>3</v>
      </c>
      <c r="T25" s="31" t="s">
        <v>179</v>
      </c>
      <c r="U25" s="26">
        <v>1</v>
      </c>
      <c r="V25" s="31" t="s">
        <v>179</v>
      </c>
      <c r="W25" s="26" t="s">
        <v>181</v>
      </c>
      <c r="X25" s="28" t="s">
        <v>179</v>
      </c>
      <c r="Y25" s="28" t="s">
        <v>305</v>
      </c>
      <c r="Z25" s="28" t="s">
        <v>591</v>
      </c>
      <c r="AA25" s="28" t="s">
        <v>179</v>
      </c>
      <c r="AB25" s="32" t="s">
        <v>525</v>
      </c>
    </row>
    <row r="26" spans="1:28" ht="30" customHeight="1">
      <c r="A26" s="23" t="s">
        <v>306</v>
      </c>
      <c r="B26" s="14">
        <v>25</v>
      </c>
      <c r="C26" s="16" t="s">
        <v>592</v>
      </c>
      <c r="D26" s="26" t="s">
        <v>273</v>
      </c>
      <c r="E26" s="26" t="s">
        <v>254</v>
      </c>
      <c r="F26" s="30" t="s">
        <v>307</v>
      </c>
      <c r="G26" s="28" t="s">
        <v>308</v>
      </c>
      <c r="H26" s="29" t="s">
        <v>593</v>
      </c>
      <c r="I26" s="26" t="s">
        <v>594</v>
      </c>
      <c r="J26" s="26" t="s">
        <v>595</v>
      </c>
      <c r="K26" s="26" t="s">
        <v>179</v>
      </c>
      <c r="L26" s="26" t="s">
        <v>179</v>
      </c>
      <c r="M26" s="26" t="s">
        <v>179</v>
      </c>
      <c r="N26" s="30" t="s">
        <v>580</v>
      </c>
      <c r="O26" s="26" t="s">
        <v>179</v>
      </c>
      <c r="P26" s="26" t="s">
        <v>179</v>
      </c>
      <c r="Q26" s="26" t="s">
        <v>180</v>
      </c>
      <c r="R26" s="26">
        <v>1</v>
      </c>
      <c r="S26" s="26">
        <v>2</v>
      </c>
      <c r="T26" s="31" t="s">
        <v>179</v>
      </c>
      <c r="U26" s="26" t="s">
        <v>537</v>
      </c>
      <c r="V26" s="31" t="s">
        <v>179</v>
      </c>
      <c r="W26" s="26" t="s">
        <v>181</v>
      </c>
      <c r="X26" s="28" t="s">
        <v>179</v>
      </c>
      <c r="Y26" s="28" t="s">
        <v>309</v>
      </c>
      <c r="Z26" s="28" t="s">
        <v>191</v>
      </c>
      <c r="AA26" s="28" t="s">
        <v>179</v>
      </c>
      <c r="AB26" s="32" t="s">
        <v>525</v>
      </c>
    </row>
    <row r="27" spans="1:28" ht="30" customHeight="1">
      <c r="A27" s="23" t="s">
        <v>310</v>
      </c>
      <c r="B27" s="14">
        <v>26</v>
      </c>
      <c r="C27" s="16" t="s">
        <v>596</v>
      </c>
      <c r="D27" s="26" t="s">
        <v>273</v>
      </c>
      <c r="E27" s="26" t="s">
        <v>254</v>
      </c>
      <c r="F27" s="30" t="s">
        <v>311</v>
      </c>
      <c r="G27" s="28" t="s">
        <v>312</v>
      </c>
      <c r="H27" s="29" t="s">
        <v>597</v>
      </c>
      <c r="I27" s="26" t="s">
        <v>313</v>
      </c>
      <c r="J27" s="26" t="s">
        <v>179</v>
      </c>
      <c r="K27" s="26" t="s">
        <v>179</v>
      </c>
      <c r="L27" s="26" t="s">
        <v>179</v>
      </c>
      <c r="M27" s="26" t="s">
        <v>179</v>
      </c>
      <c r="N27" s="30" t="s">
        <v>536</v>
      </c>
      <c r="O27" s="26" t="s">
        <v>188</v>
      </c>
      <c r="P27" s="26" t="s">
        <v>179</v>
      </c>
      <c r="Q27" s="26" t="s">
        <v>179</v>
      </c>
      <c r="R27" s="26">
        <v>1</v>
      </c>
      <c r="S27" s="26">
        <v>2</v>
      </c>
      <c r="T27" s="31" t="s">
        <v>179</v>
      </c>
      <c r="U27" s="26" t="s">
        <v>537</v>
      </c>
      <c r="V27" s="31" t="s">
        <v>179</v>
      </c>
      <c r="W27" s="26" t="s">
        <v>181</v>
      </c>
      <c r="X27" s="28" t="s">
        <v>179</v>
      </c>
      <c r="Y27" s="28" t="s">
        <v>314</v>
      </c>
      <c r="Z27" s="28" t="s">
        <v>315</v>
      </c>
      <c r="AA27" s="28" t="s">
        <v>179</v>
      </c>
      <c r="AB27" s="32" t="s">
        <v>525</v>
      </c>
    </row>
    <row r="28" spans="1:28" ht="30" customHeight="1">
      <c r="A28" s="23" t="s">
        <v>316</v>
      </c>
      <c r="B28" s="14">
        <v>27</v>
      </c>
      <c r="C28" s="16" t="s">
        <v>712</v>
      </c>
      <c r="D28" s="26" t="s">
        <v>273</v>
      </c>
      <c r="E28" s="26" t="s">
        <v>187</v>
      </c>
      <c r="F28" s="30" t="s">
        <v>317</v>
      </c>
      <c r="G28" s="28" t="s">
        <v>318</v>
      </c>
      <c r="H28" s="29" t="s">
        <v>598</v>
      </c>
      <c r="I28" s="26" t="s">
        <v>599</v>
      </c>
      <c r="J28" s="26" t="s">
        <v>600</v>
      </c>
      <c r="K28" s="26" t="s">
        <v>179</v>
      </c>
      <c r="L28" s="26" t="s">
        <v>179</v>
      </c>
      <c r="M28" s="26" t="s">
        <v>179</v>
      </c>
      <c r="N28" s="30" t="s">
        <v>580</v>
      </c>
      <c r="O28" s="26" t="s">
        <v>179</v>
      </c>
      <c r="P28" s="26" t="s">
        <v>179</v>
      </c>
      <c r="Q28" s="26" t="s">
        <v>180</v>
      </c>
      <c r="R28" s="26">
        <v>1</v>
      </c>
      <c r="S28" s="26">
        <v>2</v>
      </c>
      <c r="T28" s="31" t="s">
        <v>179</v>
      </c>
      <c r="U28" s="26">
        <v>1</v>
      </c>
      <c r="V28" s="31" t="s">
        <v>179</v>
      </c>
      <c r="W28" s="26" t="s">
        <v>181</v>
      </c>
      <c r="X28" s="28" t="s">
        <v>179</v>
      </c>
      <c r="Y28" s="28" t="s">
        <v>319</v>
      </c>
      <c r="Z28" s="28" t="s">
        <v>320</v>
      </c>
      <c r="AA28" s="28" t="s">
        <v>321</v>
      </c>
      <c r="AB28" s="78" t="s">
        <v>725</v>
      </c>
    </row>
    <row r="29" spans="1:28" ht="30" customHeight="1">
      <c r="A29" s="23" t="s">
        <v>322</v>
      </c>
      <c r="B29" s="14">
        <v>28</v>
      </c>
      <c r="C29" s="16" t="s">
        <v>713</v>
      </c>
      <c r="D29" s="26" t="s">
        <v>273</v>
      </c>
      <c r="E29" s="26" t="s">
        <v>187</v>
      </c>
      <c r="F29" s="30" t="s">
        <v>601</v>
      </c>
      <c r="G29" s="28" t="s">
        <v>323</v>
      </c>
      <c r="H29" s="29" t="s">
        <v>602</v>
      </c>
      <c r="I29" s="26" t="s">
        <v>324</v>
      </c>
      <c r="J29" s="26" t="s">
        <v>179</v>
      </c>
      <c r="K29" s="26" t="s">
        <v>179</v>
      </c>
      <c r="L29" s="26" t="s">
        <v>179</v>
      </c>
      <c r="M29" s="26" t="s">
        <v>179</v>
      </c>
      <c r="N29" s="30" t="s">
        <v>536</v>
      </c>
      <c r="O29" s="26" t="s">
        <v>188</v>
      </c>
      <c r="P29" s="26" t="s">
        <v>179</v>
      </c>
      <c r="Q29" s="26" t="s">
        <v>179</v>
      </c>
      <c r="R29" s="26">
        <v>1</v>
      </c>
      <c r="S29" s="26">
        <v>3</v>
      </c>
      <c r="T29" s="31" t="s">
        <v>179</v>
      </c>
      <c r="U29" s="26" t="s">
        <v>537</v>
      </c>
      <c r="V29" s="31" t="s">
        <v>179</v>
      </c>
      <c r="W29" s="26" t="s">
        <v>181</v>
      </c>
      <c r="X29" s="28" t="s">
        <v>179</v>
      </c>
      <c r="Y29" s="28" t="s">
        <v>325</v>
      </c>
      <c r="Z29" s="28" t="s">
        <v>252</v>
      </c>
      <c r="AA29" s="28" t="s">
        <v>179</v>
      </c>
      <c r="AB29" s="32" t="s">
        <v>525</v>
      </c>
    </row>
    <row r="30" spans="1:28" ht="30" customHeight="1">
      <c r="A30" s="23" t="s">
        <v>326</v>
      </c>
      <c r="B30" s="14">
        <v>29</v>
      </c>
      <c r="C30" s="16" t="s">
        <v>714</v>
      </c>
      <c r="D30" s="26" t="s">
        <v>273</v>
      </c>
      <c r="E30" s="26" t="s">
        <v>187</v>
      </c>
      <c r="F30" s="27" t="s">
        <v>603</v>
      </c>
      <c r="G30" s="28" t="s">
        <v>327</v>
      </c>
      <c r="H30" s="29" t="s">
        <v>604</v>
      </c>
      <c r="I30" s="26" t="s">
        <v>605</v>
      </c>
      <c r="J30" s="26" t="s">
        <v>179</v>
      </c>
      <c r="K30" s="26" t="s">
        <v>179</v>
      </c>
      <c r="L30" s="26" t="s">
        <v>179</v>
      </c>
      <c r="M30" s="26" t="s">
        <v>179</v>
      </c>
      <c r="N30" s="30" t="s">
        <v>580</v>
      </c>
      <c r="O30" s="26" t="s">
        <v>179</v>
      </c>
      <c r="P30" s="26" t="s">
        <v>179</v>
      </c>
      <c r="Q30" s="26" t="s">
        <v>180</v>
      </c>
      <c r="R30" s="26">
        <v>1</v>
      </c>
      <c r="S30" s="26">
        <v>4</v>
      </c>
      <c r="T30" s="31" t="s">
        <v>266</v>
      </c>
      <c r="U30" s="26">
        <v>1</v>
      </c>
      <c r="V30" s="31" t="s">
        <v>179</v>
      </c>
      <c r="W30" s="26" t="s">
        <v>181</v>
      </c>
      <c r="X30" s="28" t="s">
        <v>179</v>
      </c>
      <c r="Y30" s="28" t="s">
        <v>208</v>
      </c>
      <c r="Z30" s="28" t="s">
        <v>328</v>
      </c>
      <c r="AA30" s="28" t="s">
        <v>179</v>
      </c>
      <c r="AB30" s="32" t="s">
        <v>525</v>
      </c>
    </row>
    <row r="31" spans="1:28" ht="30" customHeight="1">
      <c r="A31" s="23" t="s">
        <v>329</v>
      </c>
      <c r="B31" s="14">
        <v>30</v>
      </c>
      <c r="C31" s="16" t="s">
        <v>715</v>
      </c>
      <c r="D31" s="26" t="s">
        <v>273</v>
      </c>
      <c r="E31" s="26" t="s">
        <v>187</v>
      </c>
      <c r="F31" s="30" t="s">
        <v>330</v>
      </c>
      <c r="G31" s="28" t="s">
        <v>331</v>
      </c>
      <c r="H31" s="29" t="s">
        <v>606</v>
      </c>
      <c r="I31" s="26" t="s">
        <v>607</v>
      </c>
      <c r="J31" s="26" t="s">
        <v>179</v>
      </c>
      <c r="K31" s="26" t="s">
        <v>179</v>
      </c>
      <c r="L31" s="26" t="s">
        <v>179</v>
      </c>
      <c r="M31" s="26" t="s">
        <v>179</v>
      </c>
      <c r="N31" s="30" t="s">
        <v>543</v>
      </c>
      <c r="O31" s="26" t="s">
        <v>179</v>
      </c>
      <c r="P31" s="26" t="s">
        <v>201</v>
      </c>
      <c r="Q31" s="26" t="s">
        <v>179</v>
      </c>
      <c r="R31" s="26">
        <v>1</v>
      </c>
      <c r="S31" s="26">
        <v>4</v>
      </c>
      <c r="T31" s="31" t="s">
        <v>179</v>
      </c>
      <c r="U31" s="26">
        <v>2</v>
      </c>
      <c r="V31" s="31" t="s">
        <v>179</v>
      </c>
      <c r="W31" s="26" t="s">
        <v>181</v>
      </c>
      <c r="X31" s="28" t="s">
        <v>179</v>
      </c>
      <c r="Y31" s="28" t="s">
        <v>332</v>
      </c>
      <c r="Z31" s="28" t="s">
        <v>209</v>
      </c>
      <c r="AA31" s="28" t="s">
        <v>179</v>
      </c>
      <c r="AB31" s="32" t="s">
        <v>525</v>
      </c>
    </row>
    <row r="32" spans="1:28" ht="30" customHeight="1">
      <c r="A32" s="23" t="s">
        <v>333</v>
      </c>
      <c r="B32" s="14">
        <v>31</v>
      </c>
      <c r="C32" s="16" t="s">
        <v>716</v>
      </c>
      <c r="D32" s="26" t="s">
        <v>273</v>
      </c>
      <c r="E32" s="26" t="s">
        <v>187</v>
      </c>
      <c r="F32" s="30" t="s">
        <v>334</v>
      </c>
      <c r="G32" s="28" t="s">
        <v>608</v>
      </c>
      <c r="H32" s="29" t="s">
        <v>609</v>
      </c>
      <c r="I32" s="26" t="s">
        <v>610</v>
      </c>
      <c r="J32" s="26" t="s">
        <v>179</v>
      </c>
      <c r="K32" s="26" t="s">
        <v>179</v>
      </c>
      <c r="L32" s="26" t="s">
        <v>179</v>
      </c>
      <c r="M32" s="26" t="s">
        <v>179</v>
      </c>
      <c r="N32" s="30" t="s">
        <v>543</v>
      </c>
      <c r="O32" s="26" t="s">
        <v>179</v>
      </c>
      <c r="P32" s="26" t="s">
        <v>201</v>
      </c>
      <c r="Q32" s="26" t="s">
        <v>179</v>
      </c>
      <c r="R32" s="26">
        <v>1</v>
      </c>
      <c r="S32" s="26">
        <v>3</v>
      </c>
      <c r="T32" s="31" t="s">
        <v>179</v>
      </c>
      <c r="U32" s="26">
        <v>2</v>
      </c>
      <c r="V32" s="31" t="s">
        <v>179</v>
      </c>
      <c r="W32" s="26" t="s">
        <v>181</v>
      </c>
      <c r="X32" s="28" t="s">
        <v>179</v>
      </c>
      <c r="Y32" s="28" t="s">
        <v>335</v>
      </c>
      <c r="Z32" s="28" t="s">
        <v>336</v>
      </c>
      <c r="AA32" s="28" t="s">
        <v>179</v>
      </c>
      <c r="AB32" s="32" t="s">
        <v>525</v>
      </c>
    </row>
    <row r="33" spans="1:28" ht="30" customHeight="1">
      <c r="A33" s="23" t="s">
        <v>337</v>
      </c>
      <c r="B33" s="14">
        <v>32</v>
      </c>
      <c r="C33" s="16" t="s">
        <v>611</v>
      </c>
      <c r="D33" s="26" t="s">
        <v>273</v>
      </c>
      <c r="E33" s="26" t="s">
        <v>254</v>
      </c>
      <c r="F33" s="30" t="s">
        <v>338</v>
      </c>
      <c r="G33" s="28" t="s">
        <v>339</v>
      </c>
      <c r="H33" s="29" t="s">
        <v>612</v>
      </c>
      <c r="I33" s="26" t="s">
        <v>340</v>
      </c>
      <c r="J33" s="26" t="s">
        <v>341</v>
      </c>
      <c r="K33" s="26" t="s">
        <v>342</v>
      </c>
      <c r="L33" s="26" t="s">
        <v>179</v>
      </c>
      <c r="M33" s="26" t="s">
        <v>179</v>
      </c>
      <c r="N33" s="30" t="s">
        <v>543</v>
      </c>
      <c r="O33" s="26" t="s">
        <v>179</v>
      </c>
      <c r="P33" s="26" t="s">
        <v>201</v>
      </c>
      <c r="Q33" s="26" t="s">
        <v>179</v>
      </c>
      <c r="R33" s="26">
        <v>1</v>
      </c>
      <c r="S33" s="26">
        <v>2</v>
      </c>
      <c r="T33" s="31" t="s">
        <v>179</v>
      </c>
      <c r="U33" s="26">
        <v>1</v>
      </c>
      <c r="V33" s="31" t="s">
        <v>179</v>
      </c>
      <c r="W33" s="26" t="s">
        <v>181</v>
      </c>
      <c r="X33" s="28" t="s">
        <v>179</v>
      </c>
      <c r="Y33" s="28" t="s">
        <v>343</v>
      </c>
      <c r="Z33" s="28" t="s">
        <v>191</v>
      </c>
      <c r="AA33" s="28" t="s">
        <v>179</v>
      </c>
      <c r="AB33" s="32" t="s">
        <v>525</v>
      </c>
    </row>
    <row r="34" spans="1:28" ht="30" customHeight="1">
      <c r="A34" s="23" t="s">
        <v>344</v>
      </c>
      <c r="B34" s="14">
        <v>33</v>
      </c>
      <c r="C34" s="16" t="s">
        <v>717</v>
      </c>
      <c r="D34" s="26" t="s">
        <v>273</v>
      </c>
      <c r="E34" s="26" t="s">
        <v>187</v>
      </c>
      <c r="F34" s="30" t="s">
        <v>613</v>
      </c>
      <c r="G34" s="28" t="s">
        <v>614</v>
      </c>
      <c r="H34" s="29" t="s">
        <v>615</v>
      </c>
      <c r="I34" s="26" t="s">
        <v>616</v>
      </c>
      <c r="J34" s="26" t="s">
        <v>179</v>
      </c>
      <c r="K34" s="26" t="s">
        <v>179</v>
      </c>
      <c r="L34" s="26" t="s">
        <v>179</v>
      </c>
      <c r="M34" s="26" t="s">
        <v>179</v>
      </c>
      <c r="N34" s="30" t="s">
        <v>543</v>
      </c>
      <c r="O34" s="26" t="s">
        <v>179</v>
      </c>
      <c r="P34" s="26" t="s">
        <v>201</v>
      </c>
      <c r="Q34" s="26" t="s">
        <v>179</v>
      </c>
      <c r="R34" s="26">
        <v>1</v>
      </c>
      <c r="S34" s="26">
        <v>2</v>
      </c>
      <c r="T34" s="31" t="s">
        <v>179</v>
      </c>
      <c r="U34" s="26" t="s">
        <v>537</v>
      </c>
      <c r="V34" s="31" t="s">
        <v>179</v>
      </c>
      <c r="W34" s="26" t="s">
        <v>181</v>
      </c>
      <c r="X34" s="28" t="s">
        <v>179</v>
      </c>
      <c r="Y34" s="28" t="s">
        <v>208</v>
      </c>
      <c r="Z34" s="28" t="s">
        <v>345</v>
      </c>
      <c r="AA34" s="28" t="s">
        <v>179</v>
      </c>
      <c r="AB34" s="32" t="s">
        <v>525</v>
      </c>
    </row>
    <row r="35" spans="1:28" ht="30" customHeight="1">
      <c r="A35" s="23" t="s">
        <v>346</v>
      </c>
      <c r="B35" s="14">
        <v>34</v>
      </c>
      <c r="C35" s="16" t="s">
        <v>617</v>
      </c>
      <c r="D35" s="26" t="s">
        <v>273</v>
      </c>
      <c r="E35" s="26" t="s">
        <v>254</v>
      </c>
      <c r="F35" s="30" t="s">
        <v>618</v>
      </c>
      <c r="G35" s="28" t="s">
        <v>347</v>
      </c>
      <c r="H35" s="29" t="s">
        <v>619</v>
      </c>
      <c r="I35" s="26" t="s">
        <v>348</v>
      </c>
      <c r="J35" s="26" t="s">
        <v>349</v>
      </c>
      <c r="K35" s="26" t="s">
        <v>179</v>
      </c>
      <c r="L35" s="26" t="s">
        <v>179</v>
      </c>
      <c r="M35" s="26" t="s">
        <v>179</v>
      </c>
      <c r="N35" s="30" t="s">
        <v>543</v>
      </c>
      <c r="O35" s="26" t="s">
        <v>179</v>
      </c>
      <c r="P35" s="26" t="s">
        <v>201</v>
      </c>
      <c r="Q35" s="26" t="s">
        <v>179</v>
      </c>
      <c r="R35" s="26">
        <v>1</v>
      </c>
      <c r="S35" s="26">
        <v>2</v>
      </c>
      <c r="T35" s="31" t="s">
        <v>179</v>
      </c>
      <c r="U35" s="26" t="s">
        <v>537</v>
      </c>
      <c r="V35" s="31" t="s">
        <v>179</v>
      </c>
      <c r="W35" s="26" t="s">
        <v>181</v>
      </c>
      <c r="X35" s="28" t="s">
        <v>179</v>
      </c>
      <c r="Y35" s="28" t="s">
        <v>350</v>
      </c>
      <c r="Z35" s="28" t="s">
        <v>351</v>
      </c>
      <c r="AA35" s="28" t="s">
        <v>179</v>
      </c>
      <c r="AB35" s="32" t="s">
        <v>525</v>
      </c>
    </row>
    <row r="36" spans="1:28" ht="30" customHeight="1">
      <c r="A36" s="23" t="s">
        <v>352</v>
      </c>
      <c r="B36" s="14">
        <v>35</v>
      </c>
      <c r="C36" s="16" t="s">
        <v>718</v>
      </c>
      <c r="D36" s="26" t="s">
        <v>273</v>
      </c>
      <c r="E36" s="26" t="s">
        <v>187</v>
      </c>
      <c r="F36" s="30" t="s">
        <v>353</v>
      </c>
      <c r="G36" s="28" t="s">
        <v>354</v>
      </c>
      <c r="H36" s="29" t="s">
        <v>620</v>
      </c>
      <c r="I36" s="26" t="s">
        <v>355</v>
      </c>
      <c r="J36" s="26" t="s">
        <v>356</v>
      </c>
      <c r="K36" s="26" t="s">
        <v>357</v>
      </c>
      <c r="L36" s="26" t="s">
        <v>358</v>
      </c>
      <c r="M36" s="26" t="s">
        <v>179</v>
      </c>
      <c r="N36" s="30" t="s">
        <v>551</v>
      </c>
      <c r="O36" s="26" t="s">
        <v>188</v>
      </c>
      <c r="P36" s="26" t="s">
        <v>201</v>
      </c>
      <c r="Q36" s="26" t="s">
        <v>179</v>
      </c>
      <c r="R36" s="26">
        <v>2</v>
      </c>
      <c r="S36" s="26">
        <v>2</v>
      </c>
      <c r="T36" s="31" t="s">
        <v>179</v>
      </c>
      <c r="U36" s="26">
        <v>2</v>
      </c>
      <c r="V36" s="31" t="s">
        <v>179</v>
      </c>
      <c r="W36" s="26" t="s">
        <v>181</v>
      </c>
      <c r="X36" s="28" t="s">
        <v>179</v>
      </c>
      <c r="Y36" s="28" t="s">
        <v>359</v>
      </c>
      <c r="Z36" s="28" t="s">
        <v>209</v>
      </c>
      <c r="AA36" s="28" t="s">
        <v>179</v>
      </c>
      <c r="AB36" s="32" t="s">
        <v>525</v>
      </c>
    </row>
    <row r="37" spans="1:28" ht="30" customHeight="1">
      <c r="A37" s="23" t="s">
        <v>360</v>
      </c>
      <c r="B37" s="14">
        <v>36</v>
      </c>
      <c r="C37" s="17">
        <v>1301</v>
      </c>
      <c r="D37" s="26" t="s">
        <v>361</v>
      </c>
      <c r="E37" s="26" t="s">
        <v>187</v>
      </c>
      <c r="F37" s="30" t="s">
        <v>362</v>
      </c>
      <c r="G37" s="28" t="s">
        <v>363</v>
      </c>
      <c r="H37" s="29" t="s">
        <v>621</v>
      </c>
      <c r="I37" s="26" t="s">
        <v>622</v>
      </c>
      <c r="J37" s="26" t="s">
        <v>179</v>
      </c>
      <c r="K37" s="26" t="s">
        <v>179</v>
      </c>
      <c r="L37" s="26" t="s">
        <v>179</v>
      </c>
      <c r="M37" s="26" t="s">
        <v>179</v>
      </c>
      <c r="N37" s="30" t="s">
        <v>580</v>
      </c>
      <c r="O37" s="26" t="s">
        <v>179</v>
      </c>
      <c r="P37" s="26" t="s">
        <v>179</v>
      </c>
      <c r="Q37" s="26" t="s">
        <v>180</v>
      </c>
      <c r="R37" s="26">
        <v>1</v>
      </c>
      <c r="S37" s="26">
        <v>3</v>
      </c>
      <c r="T37" s="31" t="s">
        <v>179</v>
      </c>
      <c r="U37" s="26">
        <v>1</v>
      </c>
      <c r="V37" s="31" t="s">
        <v>179</v>
      </c>
      <c r="W37" s="26" t="s">
        <v>181</v>
      </c>
      <c r="X37" s="28" t="s">
        <v>179</v>
      </c>
      <c r="Y37" s="28" t="s">
        <v>364</v>
      </c>
      <c r="Z37" s="28" t="s">
        <v>365</v>
      </c>
      <c r="AA37" s="28" t="s">
        <v>179</v>
      </c>
      <c r="AB37" s="32" t="s">
        <v>525</v>
      </c>
    </row>
    <row r="38" spans="1:28" ht="30" customHeight="1">
      <c r="A38" s="23" t="s">
        <v>366</v>
      </c>
      <c r="B38" s="14">
        <v>37</v>
      </c>
      <c r="C38" s="17">
        <v>1302</v>
      </c>
      <c r="D38" s="26" t="s">
        <v>361</v>
      </c>
      <c r="E38" s="26" t="s">
        <v>187</v>
      </c>
      <c r="F38" s="30" t="s">
        <v>367</v>
      </c>
      <c r="G38" s="38" t="s">
        <v>623</v>
      </c>
      <c r="H38" s="29" t="s">
        <v>624</v>
      </c>
      <c r="I38" s="26" t="s">
        <v>625</v>
      </c>
      <c r="J38" s="26" t="s">
        <v>626</v>
      </c>
      <c r="K38" s="26" t="s">
        <v>179</v>
      </c>
      <c r="L38" s="26" t="s">
        <v>179</v>
      </c>
      <c r="M38" s="26" t="s">
        <v>179</v>
      </c>
      <c r="N38" s="30" t="s">
        <v>580</v>
      </c>
      <c r="O38" s="26" t="s">
        <v>179</v>
      </c>
      <c r="P38" s="26" t="s">
        <v>179</v>
      </c>
      <c r="Q38" s="26" t="s">
        <v>180</v>
      </c>
      <c r="R38" s="26">
        <v>1</v>
      </c>
      <c r="S38" s="26">
        <v>2</v>
      </c>
      <c r="T38" s="31" t="s">
        <v>179</v>
      </c>
      <c r="U38" s="26">
        <v>1</v>
      </c>
      <c r="V38" s="31" t="s">
        <v>179</v>
      </c>
      <c r="W38" s="26" t="s">
        <v>181</v>
      </c>
      <c r="X38" s="28" t="s">
        <v>179</v>
      </c>
      <c r="Y38" s="28" t="s">
        <v>368</v>
      </c>
      <c r="Z38" s="28" t="s">
        <v>203</v>
      </c>
      <c r="AA38" s="28" t="s">
        <v>179</v>
      </c>
      <c r="AB38" s="32" t="s">
        <v>525</v>
      </c>
    </row>
    <row r="39" spans="1:28" ht="30" customHeight="1">
      <c r="A39" s="23" t="s">
        <v>369</v>
      </c>
      <c r="B39" s="14">
        <v>38</v>
      </c>
      <c r="C39" s="17">
        <v>1303</v>
      </c>
      <c r="D39" s="26" t="s">
        <v>361</v>
      </c>
      <c r="E39" s="26" t="s">
        <v>187</v>
      </c>
      <c r="F39" s="30" t="s">
        <v>627</v>
      </c>
      <c r="G39" s="39" t="s">
        <v>628</v>
      </c>
      <c r="H39" s="29" t="s">
        <v>629</v>
      </c>
      <c r="I39" s="26" t="s">
        <v>630</v>
      </c>
      <c r="J39" s="26" t="s">
        <v>179</v>
      </c>
      <c r="K39" s="26" t="s">
        <v>179</v>
      </c>
      <c r="L39" s="26" t="s">
        <v>179</v>
      </c>
      <c r="M39" s="26" t="s">
        <v>179</v>
      </c>
      <c r="N39" s="30" t="s">
        <v>547</v>
      </c>
      <c r="O39" s="26" t="s">
        <v>188</v>
      </c>
      <c r="P39" s="26" t="s">
        <v>201</v>
      </c>
      <c r="Q39" s="26" t="s">
        <v>180</v>
      </c>
      <c r="R39" s="26">
        <v>3</v>
      </c>
      <c r="S39" s="26">
        <v>5</v>
      </c>
      <c r="T39" s="31" t="s">
        <v>179</v>
      </c>
      <c r="U39" s="26">
        <v>3</v>
      </c>
      <c r="V39" s="31" t="s">
        <v>179</v>
      </c>
      <c r="W39" s="26" t="s">
        <v>181</v>
      </c>
      <c r="X39" s="28" t="s">
        <v>370</v>
      </c>
      <c r="Y39" s="28" t="s">
        <v>371</v>
      </c>
      <c r="Z39" s="28" t="s">
        <v>372</v>
      </c>
      <c r="AA39" s="28" t="s">
        <v>373</v>
      </c>
      <c r="AB39" s="32" t="s">
        <v>525</v>
      </c>
    </row>
    <row r="40" spans="1:28" ht="30" customHeight="1">
      <c r="A40" s="23" t="s">
        <v>374</v>
      </c>
      <c r="B40" s="14">
        <v>39</v>
      </c>
      <c r="C40" s="17">
        <v>1304</v>
      </c>
      <c r="D40" s="26" t="s">
        <v>361</v>
      </c>
      <c r="E40" s="26" t="s">
        <v>254</v>
      </c>
      <c r="F40" s="30" t="s">
        <v>631</v>
      </c>
      <c r="G40" s="28" t="s">
        <v>375</v>
      </c>
      <c r="H40" s="29" t="s">
        <v>632</v>
      </c>
      <c r="I40" s="26" t="s">
        <v>376</v>
      </c>
      <c r="J40" s="26" t="s">
        <v>179</v>
      </c>
      <c r="K40" s="26" t="s">
        <v>179</v>
      </c>
      <c r="L40" s="26" t="s">
        <v>179</v>
      </c>
      <c r="M40" s="26" t="s">
        <v>179</v>
      </c>
      <c r="N40" s="30" t="s">
        <v>543</v>
      </c>
      <c r="O40" s="26" t="s">
        <v>179</v>
      </c>
      <c r="P40" s="26" t="s">
        <v>201</v>
      </c>
      <c r="Q40" s="26" t="s">
        <v>179</v>
      </c>
      <c r="R40" s="26">
        <v>1</v>
      </c>
      <c r="S40" s="26">
        <v>2</v>
      </c>
      <c r="T40" s="31" t="s">
        <v>179</v>
      </c>
      <c r="U40" s="26">
        <v>1</v>
      </c>
      <c r="V40" s="31" t="s">
        <v>179</v>
      </c>
      <c r="W40" s="26" t="s">
        <v>95</v>
      </c>
      <c r="X40" s="28" t="s">
        <v>179</v>
      </c>
      <c r="Y40" s="28" t="s">
        <v>179</v>
      </c>
      <c r="Z40" s="28" t="s">
        <v>179</v>
      </c>
      <c r="AA40" s="28" t="s">
        <v>179</v>
      </c>
      <c r="AB40" s="32" t="s">
        <v>525</v>
      </c>
    </row>
    <row r="41" spans="1:28" ht="30" customHeight="1">
      <c r="A41" s="23" t="s">
        <v>377</v>
      </c>
      <c r="B41" s="14">
        <v>40</v>
      </c>
      <c r="C41" s="17">
        <v>1305</v>
      </c>
      <c r="D41" s="26" t="s">
        <v>361</v>
      </c>
      <c r="E41" s="26" t="s">
        <v>254</v>
      </c>
      <c r="F41" s="30" t="s">
        <v>378</v>
      </c>
      <c r="G41" s="28" t="s">
        <v>379</v>
      </c>
      <c r="H41" s="29" t="s">
        <v>633</v>
      </c>
      <c r="I41" s="26" t="s">
        <v>380</v>
      </c>
      <c r="J41" s="26" t="s">
        <v>179</v>
      </c>
      <c r="K41" s="26" t="s">
        <v>179</v>
      </c>
      <c r="L41" s="26" t="s">
        <v>179</v>
      </c>
      <c r="M41" s="26" t="s">
        <v>179</v>
      </c>
      <c r="N41" s="30" t="s">
        <v>543</v>
      </c>
      <c r="O41" s="26" t="s">
        <v>179</v>
      </c>
      <c r="P41" s="26" t="s">
        <v>201</v>
      </c>
      <c r="Q41" s="26" t="s">
        <v>179</v>
      </c>
      <c r="R41" s="26">
        <v>1</v>
      </c>
      <c r="S41" s="26">
        <v>2</v>
      </c>
      <c r="T41" s="31" t="s">
        <v>179</v>
      </c>
      <c r="U41" s="26" t="s">
        <v>537</v>
      </c>
      <c r="V41" s="31" t="s">
        <v>179</v>
      </c>
      <c r="W41" s="26" t="s">
        <v>181</v>
      </c>
      <c r="X41" s="28" t="s">
        <v>179</v>
      </c>
      <c r="Y41" s="28" t="s">
        <v>381</v>
      </c>
      <c r="Z41" s="28" t="s">
        <v>382</v>
      </c>
      <c r="AA41" s="28" t="s">
        <v>383</v>
      </c>
      <c r="AB41" s="32" t="s">
        <v>525</v>
      </c>
    </row>
    <row r="42" spans="1:28" ht="30" customHeight="1">
      <c r="A42" s="23" t="s">
        <v>384</v>
      </c>
      <c r="B42" s="14">
        <v>41</v>
      </c>
      <c r="C42" s="17">
        <v>1306</v>
      </c>
      <c r="D42" s="26" t="s">
        <v>361</v>
      </c>
      <c r="E42" s="26" t="s">
        <v>254</v>
      </c>
      <c r="F42" s="30" t="s">
        <v>634</v>
      </c>
      <c r="G42" s="28" t="s">
        <v>635</v>
      </c>
      <c r="H42" s="29" t="s">
        <v>636</v>
      </c>
      <c r="I42" s="29" t="s">
        <v>385</v>
      </c>
      <c r="J42" s="26" t="s">
        <v>386</v>
      </c>
      <c r="K42" s="26" t="s">
        <v>179</v>
      </c>
      <c r="L42" s="26" t="s">
        <v>179</v>
      </c>
      <c r="M42" s="26"/>
      <c r="N42" s="30" t="s">
        <v>580</v>
      </c>
      <c r="O42" s="26" t="s">
        <v>179</v>
      </c>
      <c r="P42" s="26" t="s">
        <v>179</v>
      </c>
      <c r="Q42" s="26" t="s">
        <v>180</v>
      </c>
      <c r="R42" s="26">
        <v>1</v>
      </c>
      <c r="S42" s="26">
        <v>4</v>
      </c>
      <c r="T42" s="31" t="s">
        <v>179</v>
      </c>
      <c r="U42" s="26">
        <v>2</v>
      </c>
      <c r="V42" s="31" t="s">
        <v>179</v>
      </c>
      <c r="W42" s="26" t="s">
        <v>181</v>
      </c>
      <c r="X42" s="28" t="s">
        <v>179</v>
      </c>
      <c r="Y42" s="28" t="s">
        <v>208</v>
      </c>
      <c r="Z42" s="28" t="s">
        <v>387</v>
      </c>
      <c r="AA42" s="28" t="s">
        <v>388</v>
      </c>
      <c r="AB42" s="32" t="s">
        <v>525</v>
      </c>
    </row>
    <row r="43" spans="1:28" ht="30" customHeight="1">
      <c r="A43" s="23" t="s">
        <v>389</v>
      </c>
      <c r="B43" s="14">
        <v>42</v>
      </c>
      <c r="C43" s="17">
        <v>1307</v>
      </c>
      <c r="D43" s="26" t="s">
        <v>361</v>
      </c>
      <c r="E43" s="26" t="s">
        <v>187</v>
      </c>
      <c r="F43" s="30" t="s">
        <v>390</v>
      </c>
      <c r="G43" s="28" t="s">
        <v>391</v>
      </c>
      <c r="H43" s="29" t="s">
        <v>637</v>
      </c>
      <c r="I43" s="26" t="s">
        <v>392</v>
      </c>
      <c r="J43" s="26" t="s">
        <v>179</v>
      </c>
      <c r="K43" s="26" t="s">
        <v>179</v>
      </c>
      <c r="L43" s="26" t="s">
        <v>179</v>
      </c>
      <c r="M43" s="26" t="s">
        <v>179</v>
      </c>
      <c r="N43" s="30" t="s">
        <v>580</v>
      </c>
      <c r="O43" s="26" t="s">
        <v>179</v>
      </c>
      <c r="P43" s="26" t="s">
        <v>179</v>
      </c>
      <c r="Q43" s="26" t="s">
        <v>180</v>
      </c>
      <c r="R43" s="26">
        <v>1</v>
      </c>
      <c r="S43" s="26">
        <v>2</v>
      </c>
      <c r="T43" s="31" t="s">
        <v>179</v>
      </c>
      <c r="U43" s="26" t="s">
        <v>537</v>
      </c>
      <c r="V43" s="31" t="s">
        <v>179</v>
      </c>
      <c r="W43" s="26" t="s">
        <v>181</v>
      </c>
      <c r="X43" s="28" t="s">
        <v>179</v>
      </c>
      <c r="Y43" s="28" t="s">
        <v>393</v>
      </c>
      <c r="Z43" s="28" t="s">
        <v>394</v>
      </c>
      <c r="AA43" s="28" t="s">
        <v>179</v>
      </c>
      <c r="AB43" s="32" t="s">
        <v>525</v>
      </c>
    </row>
    <row r="44" spans="1:28" ht="30" customHeight="1">
      <c r="A44" s="23" t="s">
        <v>395</v>
      </c>
      <c r="B44" s="14">
        <v>43</v>
      </c>
      <c r="C44" s="17">
        <v>1308</v>
      </c>
      <c r="D44" s="26" t="s">
        <v>361</v>
      </c>
      <c r="E44" s="26" t="s">
        <v>187</v>
      </c>
      <c r="F44" s="30" t="s">
        <v>396</v>
      </c>
      <c r="G44" s="28" t="s">
        <v>397</v>
      </c>
      <c r="H44" s="29" t="s">
        <v>638</v>
      </c>
      <c r="I44" s="26" t="s">
        <v>398</v>
      </c>
      <c r="J44" s="26" t="s">
        <v>639</v>
      </c>
      <c r="K44" s="26" t="s">
        <v>179</v>
      </c>
      <c r="L44" s="26" t="s">
        <v>179</v>
      </c>
      <c r="M44" s="26" t="s">
        <v>179</v>
      </c>
      <c r="N44" s="30" t="s">
        <v>580</v>
      </c>
      <c r="O44" s="26" t="s">
        <v>179</v>
      </c>
      <c r="P44" s="26" t="s">
        <v>179</v>
      </c>
      <c r="Q44" s="26" t="s">
        <v>180</v>
      </c>
      <c r="R44" s="26">
        <v>1</v>
      </c>
      <c r="S44" s="26">
        <v>2</v>
      </c>
      <c r="T44" s="31" t="s">
        <v>179</v>
      </c>
      <c r="U44" s="26" t="s">
        <v>537</v>
      </c>
      <c r="V44" s="31" t="s">
        <v>179</v>
      </c>
      <c r="W44" s="26" t="s">
        <v>181</v>
      </c>
      <c r="X44" s="28" t="s">
        <v>179</v>
      </c>
      <c r="Y44" s="28" t="s">
        <v>393</v>
      </c>
      <c r="Z44" s="28" t="s">
        <v>394</v>
      </c>
      <c r="AA44" s="28" t="s">
        <v>179</v>
      </c>
      <c r="AB44" s="32" t="s">
        <v>525</v>
      </c>
    </row>
    <row r="45" spans="1:28" ht="30" customHeight="1">
      <c r="A45" s="52" t="s">
        <v>399</v>
      </c>
      <c r="B45" s="14">
        <v>44</v>
      </c>
      <c r="C45" s="17">
        <v>1309</v>
      </c>
      <c r="D45" s="26" t="s">
        <v>361</v>
      </c>
      <c r="E45" s="26" t="s">
        <v>187</v>
      </c>
      <c r="F45" s="30" t="s">
        <v>640</v>
      </c>
      <c r="G45" s="28" t="s">
        <v>400</v>
      </c>
      <c r="H45" s="29" t="s">
        <v>641</v>
      </c>
      <c r="I45" s="26" t="s">
        <v>401</v>
      </c>
      <c r="J45" s="26" t="s">
        <v>179</v>
      </c>
      <c r="K45" s="26" t="s">
        <v>179</v>
      </c>
      <c r="L45" s="26" t="s">
        <v>179</v>
      </c>
      <c r="M45" s="26" t="s">
        <v>179</v>
      </c>
      <c r="N45" s="30" t="s">
        <v>536</v>
      </c>
      <c r="O45" s="29" t="s">
        <v>188</v>
      </c>
      <c r="P45" s="26"/>
      <c r="Q45" s="26"/>
      <c r="R45" s="26">
        <v>1</v>
      </c>
      <c r="S45" s="26">
        <v>3</v>
      </c>
      <c r="T45" s="31" t="s">
        <v>179</v>
      </c>
      <c r="U45" s="26">
        <v>2</v>
      </c>
      <c r="V45" s="31" t="s">
        <v>179</v>
      </c>
      <c r="W45" s="26" t="s">
        <v>181</v>
      </c>
      <c r="X45" s="28" t="s">
        <v>179</v>
      </c>
      <c r="Y45" s="28" t="s">
        <v>402</v>
      </c>
      <c r="Z45" s="28" t="s">
        <v>191</v>
      </c>
      <c r="AA45" s="28" t="s">
        <v>179</v>
      </c>
      <c r="AB45" s="32" t="s">
        <v>525</v>
      </c>
    </row>
    <row r="46" spans="1:28" ht="30" customHeight="1">
      <c r="A46" s="41" t="s">
        <v>403</v>
      </c>
      <c r="B46" s="14">
        <v>45</v>
      </c>
      <c r="C46" s="17">
        <v>1310</v>
      </c>
      <c r="D46" s="26" t="s">
        <v>361</v>
      </c>
      <c r="E46" s="26" t="s">
        <v>187</v>
      </c>
      <c r="F46" s="30" t="s">
        <v>404</v>
      </c>
      <c r="G46" s="28" t="s">
        <v>642</v>
      </c>
      <c r="H46" s="29" t="s">
        <v>643</v>
      </c>
      <c r="I46" s="26" t="s">
        <v>405</v>
      </c>
      <c r="J46" s="26"/>
      <c r="K46" s="26"/>
      <c r="L46" s="26"/>
      <c r="M46" s="26"/>
      <c r="N46" s="30" t="s">
        <v>543</v>
      </c>
      <c r="O46" s="29" t="s">
        <v>179</v>
      </c>
      <c r="P46" s="26" t="s">
        <v>201</v>
      </c>
      <c r="Q46" s="26" t="s">
        <v>179</v>
      </c>
      <c r="R46" s="26">
        <v>1</v>
      </c>
      <c r="S46" s="26">
        <v>2</v>
      </c>
      <c r="T46" s="31" t="s">
        <v>179</v>
      </c>
      <c r="U46" s="26">
        <v>1</v>
      </c>
      <c r="V46" s="31" t="s">
        <v>179</v>
      </c>
      <c r="W46" s="26" t="s">
        <v>181</v>
      </c>
      <c r="X46" s="28" t="s">
        <v>179</v>
      </c>
      <c r="Y46" s="28" t="s">
        <v>644</v>
      </c>
      <c r="Z46" s="28" t="s">
        <v>179</v>
      </c>
      <c r="AA46" s="28" t="s">
        <v>179</v>
      </c>
      <c r="AB46" s="32" t="s">
        <v>525</v>
      </c>
    </row>
    <row r="47" spans="1:28" ht="30" customHeight="1">
      <c r="A47" s="41" t="s">
        <v>645</v>
      </c>
      <c r="B47" s="14">
        <v>46</v>
      </c>
      <c r="C47" s="17">
        <v>1311</v>
      </c>
      <c r="D47" s="26" t="s">
        <v>361</v>
      </c>
      <c r="E47" s="26" t="s">
        <v>187</v>
      </c>
      <c r="F47" s="30" t="s">
        <v>646</v>
      </c>
      <c r="G47" s="28" t="s">
        <v>647</v>
      </c>
      <c r="H47" s="29" t="s">
        <v>648</v>
      </c>
      <c r="I47" s="26" t="s">
        <v>649</v>
      </c>
      <c r="J47" s="26" t="s">
        <v>179</v>
      </c>
      <c r="K47" s="26" t="s">
        <v>179</v>
      </c>
      <c r="L47" s="26" t="s">
        <v>179</v>
      </c>
      <c r="M47" s="26" t="s">
        <v>179</v>
      </c>
      <c r="N47" s="30" t="s">
        <v>543</v>
      </c>
      <c r="O47" s="29" t="s">
        <v>179</v>
      </c>
      <c r="P47" s="26" t="s">
        <v>201</v>
      </c>
      <c r="Q47" s="26" t="s">
        <v>179</v>
      </c>
      <c r="R47" s="26">
        <v>1</v>
      </c>
      <c r="S47" s="26">
        <v>3</v>
      </c>
      <c r="T47" s="31" t="s">
        <v>179</v>
      </c>
      <c r="U47" s="26" t="s">
        <v>537</v>
      </c>
      <c r="V47" s="31" t="s">
        <v>179</v>
      </c>
      <c r="W47" s="26" t="s">
        <v>181</v>
      </c>
      <c r="X47" s="28" t="s">
        <v>179</v>
      </c>
      <c r="Y47" s="28" t="s">
        <v>650</v>
      </c>
      <c r="Z47" s="28" t="s">
        <v>394</v>
      </c>
      <c r="AA47" s="28" t="s">
        <v>179</v>
      </c>
      <c r="AB47" s="32" t="s">
        <v>525</v>
      </c>
    </row>
    <row r="48" spans="1:28" ht="30" customHeight="1">
      <c r="A48" s="23" t="s">
        <v>406</v>
      </c>
      <c r="B48" s="14">
        <v>47</v>
      </c>
      <c r="C48" s="18">
        <v>1401</v>
      </c>
      <c r="D48" s="26" t="s">
        <v>407</v>
      </c>
      <c r="E48" s="26" t="s">
        <v>187</v>
      </c>
      <c r="F48" s="30" t="s">
        <v>651</v>
      </c>
      <c r="G48" s="38" t="s">
        <v>652</v>
      </c>
      <c r="H48" s="29" t="s">
        <v>653</v>
      </c>
      <c r="I48" s="26" t="s">
        <v>408</v>
      </c>
      <c r="J48" s="26" t="s">
        <v>179</v>
      </c>
      <c r="K48" s="26" t="s">
        <v>179</v>
      </c>
      <c r="L48" s="26" t="s">
        <v>179</v>
      </c>
      <c r="M48" s="26" t="s">
        <v>179</v>
      </c>
      <c r="N48" s="30" t="s">
        <v>543</v>
      </c>
      <c r="O48" s="26" t="s">
        <v>179</v>
      </c>
      <c r="P48" s="26" t="s">
        <v>201</v>
      </c>
      <c r="Q48" s="26" t="s">
        <v>179</v>
      </c>
      <c r="R48" s="26">
        <v>1</v>
      </c>
      <c r="S48" s="26">
        <v>6</v>
      </c>
      <c r="T48" s="31" t="s">
        <v>409</v>
      </c>
      <c r="U48" s="26" t="s">
        <v>537</v>
      </c>
      <c r="V48" s="31" t="s">
        <v>179</v>
      </c>
      <c r="W48" s="26" t="s">
        <v>181</v>
      </c>
      <c r="X48" s="28" t="s">
        <v>179</v>
      </c>
      <c r="Y48" s="28" t="s">
        <v>410</v>
      </c>
      <c r="Z48" s="28" t="s">
        <v>411</v>
      </c>
      <c r="AA48" s="28" t="s">
        <v>179</v>
      </c>
      <c r="AB48" s="32" t="s">
        <v>525</v>
      </c>
    </row>
    <row r="49" spans="1:28" ht="30" customHeight="1">
      <c r="A49" s="23" t="s">
        <v>412</v>
      </c>
      <c r="B49" s="14">
        <v>48</v>
      </c>
      <c r="C49" s="18">
        <v>1402</v>
      </c>
      <c r="D49" s="26" t="s">
        <v>407</v>
      </c>
      <c r="E49" s="26" t="s">
        <v>187</v>
      </c>
      <c r="F49" s="30" t="s">
        <v>413</v>
      </c>
      <c r="G49" s="28" t="s">
        <v>414</v>
      </c>
      <c r="H49" s="29" t="s">
        <v>654</v>
      </c>
      <c r="I49" s="26" t="s">
        <v>415</v>
      </c>
      <c r="J49" s="26" t="s">
        <v>179</v>
      </c>
      <c r="K49" s="26" t="s">
        <v>179</v>
      </c>
      <c r="L49" s="26" t="s">
        <v>179</v>
      </c>
      <c r="M49" s="26" t="s">
        <v>179</v>
      </c>
      <c r="N49" s="30" t="s">
        <v>567</v>
      </c>
      <c r="O49" s="26" t="s">
        <v>179</v>
      </c>
      <c r="P49" s="26" t="s">
        <v>201</v>
      </c>
      <c r="Q49" s="26" t="s">
        <v>180</v>
      </c>
      <c r="R49" s="26">
        <v>1</v>
      </c>
      <c r="S49" s="26">
        <v>2</v>
      </c>
      <c r="T49" s="31" t="s">
        <v>179</v>
      </c>
      <c r="U49" s="26">
        <v>1</v>
      </c>
      <c r="V49" s="31" t="s">
        <v>179</v>
      </c>
      <c r="W49" s="26" t="s">
        <v>181</v>
      </c>
      <c r="X49" s="28" t="s">
        <v>179</v>
      </c>
      <c r="Y49" s="28" t="s">
        <v>234</v>
      </c>
      <c r="Z49" s="28" t="s">
        <v>285</v>
      </c>
      <c r="AA49" s="28" t="s">
        <v>179</v>
      </c>
      <c r="AB49" s="32" t="s">
        <v>525</v>
      </c>
    </row>
    <row r="50" spans="1:28" ht="30" customHeight="1">
      <c r="A50" s="23" t="s">
        <v>416</v>
      </c>
      <c r="B50" s="14">
        <v>49</v>
      </c>
      <c r="C50" s="18" t="s">
        <v>655</v>
      </c>
      <c r="D50" s="26" t="s">
        <v>407</v>
      </c>
      <c r="E50" s="26" t="s">
        <v>254</v>
      </c>
      <c r="F50" s="30" t="s">
        <v>656</v>
      </c>
      <c r="G50" s="28" t="s">
        <v>657</v>
      </c>
      <c r="H50" s="29" t="s">
        <v>658</v>
      </c>
      <c r="I50" s="26" t="s">
        <v>417</v>
      </c>
      <c r="J50" s="26" t="s">
        <v>179</v>
      </c>
      <c r="K50" s="26" t="s">
        <v>179</v>
      </c>
      <c r="L50" s="26" t="s">
        <v>179</v>
      </c>
      <c r="M50" s="26" t="s">
        <v>179</v>
      </c>
      <c r="N50" s="30" t="s">
        <v>547</v>
      </c>
      <c r="O50" s="26" t="s">
        <v>188</v>
      </c>
      <c r="P50" s="26" t="s">
        <v>201</v>
      </c>
      <c r="Q50" s="26" t="s">
        <v>180</v>
      </c>
      <c r="R50" s="26">
        <v>3</v>
      </c>
      <c r="S50" s="26">
        <v>3</v>
      </c>
      <c r="T50" s="31" t="s">
        <v>179</v>
      </c>
      <c r="U50" s="26">
        <v>2</v>
      </c>
      <c r="V50" s="31" t="s">
        <v>179</v>
      </c>
      <c r="W50" s="26" t="s">
        <v>181</v>
      </c>
      <c r="X50" s="28" t="s">
        <v>179</v>
      </c>
      <c r="Y50" s="28" t="s">
        <v>418</v>
      </c>
      <c r="Z50" s="28" t="s">
        <v>419</v>
      </c>
      <c r="AA50" s="28" t="s">
        <v>179</v>
      </c>
      <c r="AB50" s="32" t="s">
        <v>525</v>
      </c>
    </row>
    <row r="51" spans="1:28" ht="30" customHeight="1">
      <c r="A51" s="23" t="s">
        <v>420</v>
      </c>
      <c r="B51" s="14">
        <v>50</v>
      </c>
      <c r="C51" s="18" t="s">
        <v>659</v>
      </c>
      <c r="D51" s="26" t="s">
        <v>407</v>
      </c>
      <c r="E51" s="26" t="s">
        <v>254</v>
      </c>
      <c r="F51" s="30" t="s">
        <v>421</v>
      </c>
      <c r="G51" s="28" t="s">
        <v>422</v>
      </c>
      <c r="H51" s="29" t="s">
        <v>660</v>
      </c>
      <c r="I51" s="26" t="s">
        <v>661</v>
      </c>
      <c r="J51" s="26" t="s">
        <v>179</v>
      </c>
      <c r="K51" s="26" t="s">
        <v>179</v>
      </c>
      <c r="L51" s="26" t="s">
        <v>179</v>
      </c>
      <c r="M51" s="26" t="s">
        <v>179</v>
      </c>
      <c r="N51" s="30" t="s">
        <v>543</v>
      </c>
      <c r="O51" s="26" t="s">
        <v>179</v>
      </c>
      <c r="P51" s="26" t="s">
        <v>201</v>
      </c>
      <c r="Q51" s="26" t="s">
        <v>179</v>
      </c>
      <c r="R51" s="26">
        <v>1</v>
      </c>
      <c r="S51" s="26">
        <v>3</v>
      </c>
      <c r="T51" s="31" t="s">
        <v>179</v>
      </c>
      <c r="U51" s="26">
        <v>1</v>
      </c>
      <c r="V51" s="31" t="s">
        <v>179</v>
      </c>
      <c r="W51" s="26" t="s">
        <v>181</v>
      </c>
      <c r="X51" s="28" t="s">
        <v>179</v>
      </c>
      <c r="Y51" s="28" t="s">
        <v>423</v>
      </c>
      <c r="Z51" s="28" t="s">
        <v>328</v>
      </c>
      <c r="AA51" s="28" t="s">
        <v>179</v>
      </c>
      <c r="AB51" s="32" t="s">
        <v>525</v>
      </c>
    </row>
    <row r="52" spans="1:28" ht="30" customHeight="1">
      <c r="A52" s="35" t="s">
        <v>530</v>
      </c>
      <c r="B52" s="14">
        <v>51</v>
      </c>
      <c r="C52" s="18" t="s">
        <v>719</v>
      </c>
      <c r="D52" s="26" t="s">
        <v>407</v>
      </c>
      <c r="E52" s="26" t="s">
        <v>187</v>
      </c>
      <c r="F52" s="30" t="s">
        <v>424</v>
      </c>
      <c r="G52" s="28" t="s">
        <v>662</v>
      </c>
      <c r="H52" s="29" t="s">
        <v>663</v>
      </c>
      <c r="I52" s="26" t="s">
        <v>664</v>
      </c>
      <c r="J52" s="26" t="s">
        <v>179</v>
      </c>
      <c r="K52" s="26" t="s">
        <v>179</v>
      </c>
      <c r="L52" s="26" t="s">
        <v>179</v>
      </c>
      <c r="M52" s="26" t="s">
        <v>179</v>
      </c>
      <c r="N52" s="30" t="s">
        <v>551</v>
      </c>
      <c r="O52" s="26" t="s">
        <v>188</v>
      </c>
      <c r="P52" s="26" t="s">
        <v>201</v>
      </c>
      <c r="Q52" s="26" t="s">
        <v>179</v>
      </c>
      <c r="R52" s="26">
        <v>2</v>
      </c>
      <c r="S52" s="26">
        <v>2</v>
      </c>
      <c r="T52" s="31" t="s">
        <v>179</v>
      </c>
      <c r="U52" s="26">
        <v>1</v>
      </c>
      <c r="V52" s="31" t="s">
        <v>425</v>
      </c>
      <c r="W52" s="26" t="s">
        <v>181</v>
      </c>
      <c r="X52" s="28" t="s">
        <v>179</v>
      </c>
      <c r="Y52" s="28" t="s">
        <v>179</v>
      </c>
      <c r="Z52" s="28" t="s">
        <v>179</v>
      </c>
      <c r="AA52" s="28" t="s">
        <v>179</v>
      </c>
      <c r="AB52" s="32" t="s">
        <v>525</v>
      </c>
    </row>
    <row r="53" spans="1:28" ht="30" customHeight="1">
      <c r="A53" s="23" t="s">
        <v>426</v>
      </c>
      <c r="B53" s="14">
        <v>52</v>
      </c>
      <c r="C53" s="18" t="s">
        <v>665</v>
      </c>
      <c r="D53" s="26" t="s">
        <v>407</v>
      </c>
      <c r="E53" s="26" t="s">
        <v>254</v>
      </c>
      <c r="F53" s="30" t="s">
        <v>666</v>
      </c>
      <c r="G53" s="38" t="s">
        <v>667</v>
      </c>
      <c r="H53" s="29" t="s">
        <v>668</v>
      </c>
      <c r="I53" s="26" t="s">
        <v>427</v>
      </c>
      <c r="J53" s="26" t="s">
        <v>179</v>
      </c>
      <c r="K53" s="26" t="s">
        <v>179</v>
      </c>
      <c r="L53" s="26" t="s">
        <v>179</v>
      </c>
      <c r="M53" s="26" t="s">
        <v>179</v>
      </c>
      <c r="N53" s="30" t="s">
        <v>543</v>
      </c>
      <c r="O53" s="26" t="s">
        <v>179</v>
      </c>
      <c r="P53" s="26" t="s">
        <v>201</v>
      </c>
      <c r="Q53" s="26" t="s">
        <v>179</v>
      </c>
      <c r="R53" s="26">
        <v>1</v>
      </c>
      <c r="S53" s="26">
        <v>3</v>
      </c>
      <c r="T53" s="31" t="s">
        <v>179</v>
      </c>
      <c r="U53" s="26" t="s">
        <v>537</v>
      </c>
      <c r="V53" s="31" t="s">
        <v>179</v>
      </c>
      <c r="W53" s="26" t="s">
        <v>181</v>
      </c>
      <c r="X53" s="28" t="s">
        <v>179</v>
      </c>
      <c r="Y53" s="28" t="s">
        <v>428</v>
      </c>
      <c r="Z53" s="28" t="s">
        <v>429</v>
      </c>
      <c r="AA53" s="28" t="s">
        <v>179</v>
      </c>
      <c r="AB53" s="78" t="s">
        <v>725</v>
      </c>
    </row>
    <row r="54" spans="1:28" ht="30" customHeight="1">
      <c r="A54" s="23" t="s">
        <v>430</v>
      </c>
      <c r="B54" s="14">
        <v>53</v>
      </c>
      <c r="C54" s="18" t="s">
        <v>720</v>
      </c>
      <c r="D54" s="26" t="s">
        <v>407</v>
      </c>
      <c r="E54" s="26" t="s">
        <v>187</v>
      </c>
      <c r="F54" s="30" t="s">
        <v>669</v>
      </c>
      <c r="G54" s="28" t="s">
        <v>431</v>
      </c>
      <c r="H54" s="29" t="s">
        <v>670</v>
      </c>
      <c r="I54" s="26" t="s">
        <v>432</v>
      </c>
      <c r="J54" s="26" t="s">
        <v>179</v>
      </c>
      <c r="K54" s="26" t="s">
        <v>179</v>
      </c>
      <c r="L54" s="26" t="s">
        <v>179</v>
      </c>
      <c r="M54" s="26" t="s">
        <v>179</v>
      </c>
      <c r="N54" s="30" t="s">
        <v>543</v>
      </c>
      <c r="O54" s="26" t="s">
        <v>179</v>
      </c>
      <c r="P54" s="26" t="s">
        <v>201</v>
      </c>
      <c r="Q54" s="26" t="s">
        <v>179</v>
      </c>
      <c r="R54" s="26">
        <v>1</v>
      </c>
      <c r="S54" s="26">
        <v>2</v>
      </c>
      <c r="T54" s="31" t="s">
        <v>179</v>
      </c>
      <c r="U54" s="26">
        <v>2</v>
      </c>
      <c r="V54" s="31" t="s">
        <v>179</v>
      </c>
      <c r="W54" s="26" t="s">
        <v>181</v>
      </c>
      <c r="X54" s="28" t="s">
        <v>179</v>
      </c>
      <c r="Y54" s="28" t="s">
        <v>433</v>
      </c>
      <c r="Z54" s="28" t="s">
        <v>434</v>
      </c>
      <c r="AA54" s="28" t="s">
        <v>179</v>
      </c>
      <c r="AB54" s="32" t="s">
        <v>525</v>
      </c>
    </row>
    <row r="55" spans="1:28" ht="30" customHeight="1">
      <c r="A55" s="23" t="s">
        <v>435</v>
      </c>
      <c r="B55" s="14">
        <v>54</v>
      </c>
      <c r="C55" s="18" t="s">
        <v>721</v>
      </c>
      <c r="D55" s="26" t="s">
        <v>407</v>
      </c>
      <c r="E55" s="26" t="s">
        <v>187</v>
      </c>
      <c r="F55" s="30" t="s">
        <v>436</v>
      </c>
      <c r="G55" s="28" t="s">
        <v>437</v>
      </c>
      <c r="H55" s="29" t="s">
        <v>671</v>
      </c>
      <c r="I55" s="26" t="s">
        <v>672</v>
      </c>
      <c r="J55" s="26" t="s">
        <v>673</v>
      </c>
      <c r="K55" s="26" t="s">
        <v>179</v>
      </c>
      <c r="L55" s="26" t="s">
        <v>179</v>
      </c>
      <c r="M55" s="26" t="s">
        <v>179</v>
      </c>
      <c r="N55" s="30" t="s">
        <v>567</v>
      </c>
      <c r="O55" s="26" t="s">
        <v>179</v>
      </c>
      <c r="P55" s="26" t="s">
        <v>201</v>
      </c>
      <c r="Q55" s="26" t="s">
        <v>180</v>
      </c>
      <c r="R55" s="26">
        <v>2</v>
      </c>
      <c r="S55" s="26">
        <v>3</v>
      </c>
      <c r="T55" s="31" t="s">
        <v>179</v>
      </c>
      <c r="U55" s="26">
        <v>1</v>
      </c>
      <c r="V55" s="31" t="s">
        <v>179</v>
      </c>
      <c r="W55" s="26" t="s">
        <v>181</v>
      </c>
      <c r="X55" s="28" t="s">
        <v>179</v>
      </c>
      <c r="Y55" s="28" t="s">
        <v>438</v>
      </c>
      <c r="Z55" s="28" t="s">
        <v>203</v>
      </c>
      <c r="AA55" s="28" t="s">
        <v>439</v>
      </c>
      <c r="AB55" s="32" t="s">
        <v>525</v>
      </c>
    </row>
    <row r="56" spans="1:28" ht="30" customHeight="1">
      <c r="A56" s="23" t="s">
        <v>440</v>
      </c>
      <c r="B56" s="14">
        <v>55</v>
      </c>
      <c r="C56" s="18" t="s">
        <v>722</v>
      </c>
      <c r="D56" s="26" t="s">
        <v>407</v>
      </c>
      <c r="E56" s="26" t="s">
        <v>187</v>
      </c>
      <c r="F56" s="30" t="s">
        <v>441</v>
      </c>
      <c r="G56" s="28" t="s">
        <v>442</v>
      </c>
      <c r="H56" s="29" t="s">
        <v>674</v>
      </c>
      <c r="I56" s="26" t="s">
        <v>443</v>
      </c>
      <c r="J56" s="26" t="s">
        <v>179</v>
      </c>
      <c r="K56" s="26" t="s">
        <v>179</v>
      </c>
      <c r="L56" s="26" t="s">
        <v>179</v>
      </c>
      <c r="M56" s="26" t="s">
        <v>179</v>
      </c>
      <c r="N56" s="30" t="s">
        <v>551</v>
      </c>
      <c r="O56" s="26" t="s">
        <v>188</v>
      </c>
      <c r="P56" s="26" t="s">
        <v>201</v>
      </c>
      <c r="Q56" s="26" t="s">
        <v>179</v>
      </c>
      <c r="R56" s="26">
        <v>2</v>
      </c>
      <c r="S56" s="26">
        <v>2</v>
      </c>
      <c r="T56" s="31" t="s">
        <v>179</v>
      </c>
      <c r="U56" s="26" t="s">
        <v>537</v>
      </c>
      <c r="V56" s="31" t="s">
        <v>179</v>
      </c>
      <c r="W56" s="26" t="s">
        <v>181</v>
      </c>
      <c r="X56" s="28" t="s">
        <v>179</v>
      </c>
      <c r="Y56" s="28" t="s">
        <v>675</v>
      </c>
      <c r="Z56" s="28" t="s">
        <v>328</v>
      </c>
      <c r="AA56" s="28" t="s">
        <v>179</v>
      </c>
      <c r="AB56" s="32" t="s">
        <v>525</v>
      </c>
    </row>
    <row r="57" spans="1:28" ht="30" customHeight="1">
      <c r="A57" s="23" t="s">
        <v>444</v>
      </c>
      <c r="B57" s="14">
        <v>56</v>
      </c>
      <c r="C57" s="18" t="s">
        <v>676</v>
      </c>
      <c r="D57" s="26" t="s">
        <v>407</v>
      </c>
      <c r="E57" s="26" t="s">
        <v>254</v>
      </c>
      <c r="F57" s="30" t="s">
        <v>445</v>
      </c>
      <c r="G57" s="28" t="s">
        <v>446</v>
      </c>
      <c r="H57" s="29" t="s">
        <v>677</v>
      </c>
      <c r="I57" s="26" t="s">
        <v>447</v>
      </c>
      <c r="J57" s="26" t="s">
        <v>179</v>
      </c>
      <c r="K57" s="26" t="s">
        <v>179</v>
      </c>
      <c r="L57" s="26" t="s">
        <v>179</v>
      </c>
      <c r="M57" s="26" t="s">
        <v>179</v>
      </c>
      <c r="N57" s="30" t="s">
        <v>543</v>
      </c>
      <c r="O57" s="26" t="s">
        <v>179</v>
      </c>
      <c r="P57" s="26" t="s">
        <v>201</v>
      </c>
      <c r="Q57" s="26" t="s">
        <v>179</v>
      </c>
      <c r="R57" s="26">
        <v>1</v>
      </c>
      <c r="S57" s="26">
        <v>4</v>
      </c>
      <c r="T57" s="31" t="s">
        <v>179</v>
      </c>
      <c r="U57" s="26" t="s">
        <v>537</v>
      </c>
      <c r="V57" s="31" t="s">
        <v>179</v>
      </c>
      <c r="W57" s="26" t="s">
        <v>181</v>
      </c>
      <c r="X57" s="28" t="s">
        <v>179</v>
      </c>
      <c r="Y57" s="28" t="s">
        <v>448</v>
      </c>
      <c r="Z57" s="28" t="s">
        <v>449</v>
      </c>
      <c r="AA57" s="28" t="s">
        <v>179</v>
      </c>
      <c r="AB57" s="32" t="s">
        <v>525</v>
      </c>
    </row>
    <row r="58" spans="1:28" ht="30" customHeight="1">
      <c r="A58" s="23" t="s">
        <v>450</v>
      </c>
      <c r="B58" s="14">
        <v>57</v>
      </c>
      <c r="C58" s="18" t="s">
        <v>723</v>
      </c>
      <c r="D58" s="26" t="s">
        <v>407</v>
      </c>
      <c r="E58" s="26" t="s">
        <v>187</v>
      </c>
      <c r="F58" s="30" t="s">
        <v>678</v>
      </c>
      <c r="G58" s="28" t="s">
        <v>451</v>
      </c>
      <c r="H58" s="29" t="s">
        <v>679</v>
      </c>
      <c r="I58" s="26" t="s">
        <v>680</v>
      </c>
      <c r="J58" s="26" t="s">
        <v>179</v>
      </c>
      <c r="K58" s="26" t="s">
        <v>179</v>
      </c>
      <c r="L58" s="26" t="s">
        <v>179</v>
      </c>
      <c r="M58" s="26" t="s">
        <v>179</v>
      </c>
      <c r="N58" s="30" t="s">
        <v>543</v>
      </c>
      <c r="O58" s="26" t="s">
        <v>179</v>
      </c>
      <c r="P58" s="26" t="s">
        <v>201</v>
      </c>
      <c r="Q58" s="26" t="s">
        <v>179</v>
      </c>
      <c r="R58" s="26">
        <v>1</v>
      </c>
      <c r="S58" s="26">
        <v>4</v>
      </c>
      <c r="T58" s="31" t="s">
        <v>179</v>
      </c>
      <c r="U58" s="26" t="s">
        <v>537</v>
      </c>
      <c r="V58" s="31" t="s">
        <v>179</v>
      </c>
      <c r="W58" s="26" t="s">
        <v>181</v>
      </c>
      <c r="X58" s="28" t="s">
        <v>179</v>
      </c>
      <c r="Y58" s="28" t="s">
        <v>231</v>
      </c>
      <c r="Z58" s="28" t="s">
        <v>452</v>
      </c>
      <c r="AA58" s="28" t="s">
        <v>179</v>
      </c>
      <c r="AB58" s="32" t="s">
        <v>525</v>
      </c>
    </row>
    <row r="59" spans="1:28" ht="30" customHeight="1">
      <c r="A59" s="43" t="s">
        <v>520</v>
      </c>
      <c r="B59" s="14">
        <v>58</v>
      </c>
      <c r="C59" s="18" t="s">
        <v>724</v>
      </c>
      <c r="D59" s="44" t="s">
        <v>407</v>
      </c>
      <c r="E59" s="44" t="s">
        <v>187</v>
      </c>
      <c r="F59" s="45" t="s">
        <v>521</v>
      </c>
      <c r="G59" s="46" t="s">
        <v>522</v>
      </c>
      <c r="H59" s="47" t="s">
        <v>681</v>
      </c>
      <c r="I59" s="47" t="s">
        <v>523</v>
      </c>
      <c r="J59" s="44" t="s">
        <v>179</v>
      </c>
      <c r="K59" s="44" t="s">
        <v>179</v>
      </c>
      <c r="L59" s="44" t="s">
        <v>179</v>
      </c>
      <c r="M59" s="44" t="s">
        <v>179</v>
      </c>
      <c r="N59" s="45" t="s">
        <v>580</v>
      </c>
      <c r="O59" s="44"/>
      <c r="P59" s="44"/>
      <c r="Q59" s="44" t="s">
        <v>180</v>
      </c>
      <c r="R59" s="44">
        <v>1</v>
      </c>
      <c r="S59" s="44">
        <v>2</v>
      </c>
      <c r="T59" s="44" t="s">
        <v>179</v>
      </c>
      <c r="U59" s="44" t="s">
        <v>537</v>
      </c>
      <c r="V59" s="48" t="s">
        <v>179</v>
      </c>
      <c r="W59" s="44" t="s">
        <v>181</v>
      </c>
      <c r="X59" s="48" t="s">
        <v>179</v>
      </c>
      <c r="Y59" s="44" t="s">
        <v>524</v>
      </c>
      <c r="Z59" s="46" t="s">
        <v>191</v>
      </c>
      <c r="AA59" s="46" t="s">
        <v>179</v>
      </c>
      <c r="AB59" s="32" t="s">
        <v>525</v>
      </c>
    </row>
    <row r="60" spans="1:28" ht="30" customHeight="1">
      <c r="A60" s="23" t="s">
        <v>453</v>
      </c>
      <c r="B60" s="14">
        <v>59</v>
      </c>
      <c r="C60" s="19">
        <v>1501</v>
      </c>
      <c r="D60" s="26" t="s">
        <v>454</v>
      </c>
      <c r="E60" s="26" t="s">
        <v>187</v>
      </c>
      <c r="F60" s="30" t="s">
        <v>682</v>
      </c>
      <c r="G60" s="28" t="s">
        <v>455</v>
      </c>
      <c r="H60" s="29" t="s">
        <v>683</v>
      </c>
      <c r="I60" s="26" t="s">
        <v>456</v>
      </c>
      <c r="J60" s="26" t="s">
        <v>457</v>
      </c>
      <c r="K60" s="26" t="s">
        <v>179</v>
      </c>
      <c r="L60" s="26" t="s">
        <v>179</v>
      </c>
      <c r="M60" s="26" t="s">
        <v>179</v>
      </c>
      <c r="N60" s="30" t="s">
        <v>543</v>
      </c>
      <c r="O60" s="26" t="s">
        <v>179</v>
      </c>
      <c r="P60" s="26" t="s">
        <v>201</v>
      </c>
      <c r="Q60" s="26" t="s">
        <v>179</v>
      </c>
      <c r="R60" s="26">
        <v>1</v>
      </c>
      <c r="S60" s="26">
        <v>6</v>
      </c>
      <c r="T60" s="31" t="s">
        <v>179</v>
      </c>
      <c r="U60" s="26" t="s">
        <v>537</v>
      </c>
      <c r="V60" s="31" t="s">
        <v>179</v>
      </c>
      <c r="W60" s="26" t="s">
        <v>181</v>
      </c>
      <c r="X60" s="28" t="s">
        <v>458</v>
      </c>
      <c r="Y60" s="28" t="s">
        <v>459</v>
      </c>
      <c r="Z60" s="28" t="s">
        <v>203</v>
      </c>
      <c r="AA60" s="28" t="s">
        <v>179</v>
      </c>
      <c r="AB60" s="32" t="s">
        <v>525</v>
      </c>
    </row>
    <row r="61" spans="1:28" ht="30" customHeight="1">
      <c r="A61" s="23" t="s">
        <v>460</v>
      </c>
      <c r="B61" s="14">
        <v>60</v>
      </c>
      <c r="C61" s="19">
        <v>1502</v>
      </c>
      <c r="D61" s="26" t="s">
        <v>454</v>
      </c>
      <c r="E61" s="26" t="s">
        <v>187</v>
      </c>
      <c r="F61" s="30" t="s">
        <v>461</v>
      </c>
      <c r="G61" s="28" t="s">
        <v>462</v>
      </c>
      <c r="H61" s="29" t="s">
        <v>684</v>
      </c>
      <c r="I61" s="26" t="s">
        <v>685</v>
      </c>
      <c r="J61" s="26" t="s">
        <v>686</v>
      </c>
      <c r="K61" s="26" t="s">
        <v>179</v>
      </c>
      <c r="L61" s="26" t="s">
        <v>179</v>
      </c>
      <c r="M61" s="26" t="s">
        <v>179</v>
      </c>
      <c r="N61" s="30" t="s">
        <v>536</v>
      </c>
      <c r="O61" s="26" t="s">
        <v>188</v>
      </c>
      <c r="P61" s="26" t="s">
        <v>179</v>
      </c>
      <c r="Q61" s="26" t="s">
        <v>179</v>
      </c>
      <c r="R61" s="26">
        <v>1</v>
      </c>
      <c r="S61" s="26">
        <v>3</v>
      </c>
      <c r="T61" s="31" t="s">
        <v>179</v>
      </c>
      <c r="U61" s="26">
        <v>2</v>
      </c>
      <c r="V61" s="31" t="s">
        <v>179</v>
      </c>
      <c r="W61" s="26" t="s">
        <v>181</v>
      </c>
      <c r="X61" s="28" t="s">
        <v>179</v>
      </c>
      <c r="Y61" s="28" t="s">
        <v>208</v>
      </c>
      <c r="Z61" s="28" t="s">
        <v>463</v>
      </c>
      <c r="AA61" s="28" t="s">
        <v>179</v>
      </c>
      <c r="AB61" s="32" t="s">
        <v>525</v>
      </c>
    </row>
    <row r="62" spans="1:28" ht="30" customHeight="1">
      <c r="A62" s="23" t="s">
        <v>464</v>
      </c>
      <c r="B62" s="14">
        <v>61</v>
      </c>
      <c r="C62" s="19">
        <v>1503</v>
      </c>
      <c r="D62" s="26" t="s">
        <v>454</v>
      </c>
      <c r="E62" s="26" t="s">
        <v>187</v>
      </c>
      <c r="F62" s="30" t="s">
        <v>465</v>
      </c>
      <c r="G62" s="28" t="s">
        <v>466</v>
      </c>
      <c r="H62" s="29" t="s">
        <v>687</v>
      </c>
      <c r="I62" s="26" t="s">
        <v>467</v>
      </c>
      <c r="J62" s="26" t="s">
        <v>688</v>
      </c>
      <c r="K62" s="26" t="s">
        <v>179</v>
      </c>
      <c r="L62" s="26" t="s">
        <v>179</v>
      </c>
      <c r="M62" s="26" t="s">
        <v>179</v>
      </c>
      <c r="N62" s="30" t="s">
        <v>536</v>
      </c>
      <c r="O62" s="26" t="s">
        <v>188</v>
      </c>
      <c r="P62" s="26" t="s">
        <v>179</v>
      </c>
      <c r="Q62" s="26" t="s">
        <v>179</v>
      </c>
      <c r="R62" s="26">
        <v>1</v>
      </c>
      <c r="S62" s="26">
        <v>3</v>
      </c>
      <c r="T62" s="31" t="s">
        <v>179</v>
      </c>
      <c r="U62" s="26">
        <v>1</v>
      </c>
      <c r="V62" s="31" t="s">
        <v>179</v>
      </c>
      <c r="W62" s="26" t="s">
        <v>181</v>
      </c>
      <c r="X62" s="28" t="s">
        <v>179</v>
      </c>
      <c r="Y62" s="28" t="s">
        <v>468</v>
      </c>
      <c r="Z62" s="28" t="s">
        <v>469</v>
      </c>
      <c r="AA62" s="28" t="s">
        <v>179</v>
      </c>
      <c r="AB62" s="32" t="s">
        <v>525</v>
      </c>
    </row>
    <row r="63" spans="1:28" ht="30" customHeight="1">
      <c r="A63" s="23" t="s">
        <v>470</v>
      </c>
      <c r="B63" s="14">
        <v>62</v>
      </c>
      <c r="C63" s="19">
        <v>1504</v>
      </c>
      <c r="D63" s="26" t="s">
        <v>454</v>
      </c>
      <c r="E63" s="26" t="s">
        <v>187</v>
      </c>
      <c r="F63" s="30" t="s">
        <v>471</v>
      </c>
      <c r="G63" s="28" t="s">
        <v>472</v>
      </c>
      <c r="H63" s="29" t="s">
        <v>689</v>
      </c>
      <c r="I63" s="26" t="s">
        <v>690</v>
      </c>
      <c r="J63" s="26" t="s">
        <v>179</v>
      </c>
      <c r="K63" s="26" t="s">
        <v>179</v>
      </c>
      <c r="L63" s="26" t="s">
        <v>179</v>
      </c>
      <c r="M63" s="26" t="s">
        <v>179</v>
      </c>
      <c r="N63" s="30" t="s">
        <v>580</v>
      </c>
      <c r="O63" s="26" t="s">
        <v>179</v>
      </c>
      <c r="P63" s="26" t="s">
        <v>179</v>
      </c>
      <c r="Q63" s="26" t="s">
        <v>180</v>
      </c>
      <c r="R63" s="26">
        <v>1</v>
      </c>
      <c r="S63" s="26">
        <v>5</v>
      </c>
      <c r="T63" s="31" t="s">
        <v>179</v>
      </c>
      <c r="U63" s="26">
        <v>2</v>
      </c>
      <c r="V63" s="31" t="s">
        <v>179</v>
      </c>
      <c r="W63" s="26" t="s">
        <v>181</v>
      </c>
      <c r="X63" s="28" t="s">
        <v>179</v>
      </c>
      <c r="Y63" s="28" t="s">
        <v>473</v>
      </c>
      <c r="Z63" s="28" t="s">
        <v>474</v>
      </c>
      <c r="AA63" s="28" t="s">
        <v>179</v>
      </c>
      <c r="AB63" s="78" t="s">
        <v>725</v>
      </c>
    </row>
    <row r="64" spans="1:28" ht="30" customHeight="1">
      <c r="A64" s="23" t="s">
        <v>475</v>
      </c>
      <c r="B64" s="14">
        <v>63</v>
      </c>
      <c r="C64" s="19">
        <v>1505</v>
      </c>
      <c r="D64" s="26" t="s">
        <v>454</v>
      </c>
      <c r="E64" s="26" t="s">
        <v>187</v>
      </c>
      <c r="F64" s="30" t="s">
        <v>476</v>
      </c>
      <c r="G64" s="28" t="s">
        <v>477</v>
      </c>
      <c r="H64" s="29" t="s">
        <v>691</v>
      </c>
      <c r="I64" s="26" t="s">
        <v>692</v>
      </c>
      <c r="J64" s="26" t="s">
        <v>179</v>
      </c>
      <c r="K64" s="26" t="s">
        <v>179</v>
      </c>
      <c r="L64" s="26" t="s">
        <v>179</v>
      </c>
      <c r="M64" s="26" t="s">
        <v>179</v>
      </c>
      <c r="N64" s="30" t="s">
        <v>543</v>
      </c>
      <c r="O64" s="26" t="s">
        <v>179</v>
      </c>
      <c r="P64" s="26" t="s">
        <v>201</v>
      </c>
      <c r="Q64" s="26" t="s">
        <v>179</v>
      </c>
      <c r="R64" s="26">
        <v>1</v>
      </c>
      <c r="S64" s="26">
        <v>3</v>
      </c>
      <c r="T64" s="31" t="s">
        <v>179</v>
      </c>
      <c r="U64" s="26" t="s">
        <v>537</v>
      </c>
      <c r="V64" s="31" t="s">
        <v>179</v>
      </c>
      <c r="W64" s="26" t="s">
        <v>181</v>
      </c>
      <c r="X64" s="28" t="s">
        <v>478</v>
      </c>
      <c r="Y64" s="28" t="s">
        <v>479</v>
      </c>
      <c r="Z64" s="28" t="s">
        <v>480</v>
      </c>
      <c r="AA64" s="28" t="s">
        <v>179</v>
      </c>
      <c r="AB64" s="78" t="s">
        <v>725</v>
      </c>
    </row>
    <row r="65" spans="1:28" ht="30" customHeight="1">
      <c r="A65" s="23" t="s">
        <v>481</v>
      </c>
      <c r="B65" s="14">
        <v>64</v>
      </c>
      <c r="C65" s="19">
        <v>1506</v>
      </c>
      <c r="D65" s="26" t="s">
        <v>454</v>
      </c>
      <c r="E65" s="26" t="s">
        <v>187</v>
      </c>
      <c r="F65" s="30" t="s">
        <v>482</v>
      </c>
      <c r="G65" s="28" t="s">
        <v>693</v>
      </c>
      <c r="H65" s="29" t="s">
        <v>694</v>
      </c>
      <c r="I65" s="26" t="s">
        <v>483</v>
      </c>
      <c r="J65" s="26" t="s">
        <v>484</v>
      </c>
      <c r="K65" s="26" t="s">
        <v>179</v>
      </c>
      <c r="L65" s="26" t="s">
        <v>179</v>
      </c>
      <c r="M65" s="26" t="s">
        <v>179</v>
      </c>
      <c r="N65" s="30" t="s">
        <v>543</v>
      </c>
      <c r="O65" s="26" t="s">
        <v>179</v>
      </c>
      <c r="P65" s="26" t="s">
        <v>201</v>
      </c>
      <c r="Q65" s="26" t="s">
        <v>179</v>
      </c>
      <c r="R65" s="26">
        <v>1</v>
      </c>
      <c r="S65" s="26">
        <v>2</v>
      </c>
      <c r="T65" s="31" t="s">
        <v>179</v>
      </c>
      <c r="U65" s="26" t="s">
        <v>537</v>
      </c>
      <c r="V65" s="31" t="s">
        <v>179</v>
      </c>
      <c r="W65" s="26" t="s">
        <v>181</v>
      </c>
      <c r="X65" s="28" t="s">
        <v>179</v>
      </c>
      <c r="Y65" s="28" t="s">
        <v>485</v>
      </c>
      <c r="Z65" s="28" t="s">
        <v>449</v>
      </c>
      <c r="AA65" s="28" t="s">
        <v>179</v>
      </c>
      <c r="AB65" s="32" t="s">
        <v>525</v>
      </c>
    </row>
    <row r="66" spans="1:28" ht="30" customHeight="1">
      <c r="A66" s="23" t="s">
        <v>486</v>
      </c>
      <c r="B66" s="14">
        <v>65</v>
      </c>
      <c r="C66" s="19">
        <v>1507</v>
      </c>
      <c r="D66" s="26" t="s">
        <v>454</v>
      </c>
      <c r="E66" s="26" t="s">
        <v>187</v>
      </c>
      <c r="F66" s="30" t="s">
        <v>487</v>
      </c>
      <c r="G66" s="28" t="s">
        <v>488</v>
      </c>
      <c r="H66" s="29" t="s">
        <v>695</v>
      </c>
      <c r="I66" s="26" t="s">
        <v>489</v>
      </c>
      <c r="J66" s="26" t="s">
        <v>490</v>
      </c>
      <c r="K66" s="26" t="s">
        <v>491</v>
      </c>
      <c r="L66" s="26" t="s">
        <v>179</v>
      </c>
      <c r="M66" s="26" t="s">
        <v>179</v>
      </c>
      <c r="N66" s="30" t="s">
        <v>580</v>
      </c>
      <c r="O66" s="26" t="s">
        <v>179</v>
      </c>
      <c r="P66" s="26"/>
      <c r="Q66" s="26" t="s">
        <v>180</v>
      </c>
      <c r="R66" s="26">
        <v>1</v>
      </c>
      <c r="S66" s="26">
        <v>4</v>
      </c>
      <c r="T66" s="26" t="s">
        <v>179</v>
      </c>
      <c r="U66" s="26">
        <v>4</v>
      </c>
      <c r="V66" s="26" t="s">
        <v>179</v>
      </c>
      <c r="W66" s="26" t="s">
        <v>181</v>
      </c>
      <c r="X66" s="26" t="s">
        <v>179</v>
      </c>
      <c r="Y66" s="28" t="s">
        <v>179</v>
      </c>
      <c r="Z66" s="28" t="s">
        <v>218</v>
      </c>
      <c r="AA66" s="28" t="s">
        <v>179</v>
      </c>
      <c r="AB66" s="32" t="s">
        <v>525</v>
      </c>
    </row>
    <row r="67" spans="1:28" ht="30" customHeight="1">
      <c r="A67" s="23" t="s">
        <v>492</v>
      </c>
      <c r="B67" s="14">
        <v>66</v>
      </c>
      <c r="C67" s="20">
        <v>1601</v>
      </c>
      <c r="D67" s="26" t="s">
        <v>493</v>
      </c>
      <c r="E67" s="26" t="s">
        <v>187</v>
      </c>
      <c r="F67" s="30" t="s">
        <v>696</v>
      </c>
      <c r="G67" s="28" t="s">
        <v>494</v>
      </c>
      <c r="H67" s="29" t="s">
        <v>697</v>
      </c>
      <c r="I67" s="26" t="s">
        <v>495</v>
      </c>
      <c r="J67" s="26" t="s">
        <v>179</v>
      </c>
      <c r="K67" s="26" t="s">
        <v>179</v>
      </c>
      <c r="L67" s="26" t="s">
        <v>179</v>
      </c>
      <c r="M67" s="26" t="s">
        <v>179</v>
      </c>
      <c r="N67" s="30" t="s">
        <v>551</v>
      </c>
      <c r="O67" s="26" t="s">
        <v>188</v>
      </c>
      <c r="P67" s="26" t="s">
        <v>201</v>
      </c>
      <c r="Q67" s="26" t="s">
        <v>179</v>
      </c>
      <c r="R67" s="26">
        <v>1</v>
      </c>
      <c r="S67" s="26">
        <v>2</v>
      </c>
      <c r="T67" s="31" t="s">
        <v>179</v>
      </c>
      <c r="U67" s="26">
        <v>1</v>
      </c>
      <c r="V67" s="31" t="s">
        <v>179</v>
      </c>
      <c r="W67" s="26" t="s">
        <v>181</v>
      </c>
      <c r="X67" s="28" t="s">
        <v>179</v>
      </c>
      <c r="Y67" s="28" t="s">
        <v>208</v>
      </c>
      <c r="Z67" s="28" t="s">
        <v>496</v>
      </c>
      <c r="AA67" s="28" t="s">
        <v>179</v>
      </c>
      <c r="AB67" s="77" t="s">
        <v>529</v>
      </c>
    </row>
    <row r="68" spans="1:28" ht="30" customHeight="1">
      <c r="A68" s="23" t="s">
        <v>497</v>
      </c>
      <c r="B68" s="14">
        <v>67</v>
      </c>
      <c r="C68" s="20">
        <v>1602</v>
      </c>
      <c r="D68" s="26" t="s">
        <v>493</v>
      </c>
      <c r="E68" s="26" t="s">
        <v>187</v>
      </c>
      <c r="F68" s="30" t="s">
        <v>353</v>
      </c>
      <c r="G68" s="28" t="s">
        <v>354</v>
      </c>
      <c r="H68" s="29" t="s">
        <v>698</v>
      </c>
      <c r="I68" s="26" t="s">
        <v>356</v>
      </c>
      <c r="J68" s="26" t="s">
        <v>355</v>
      </c>
      <c r="K68" s="26" t="s">
        <v>357</v>
      </c>
      <c r="L68" s="26" t="s">
        <v>358</v>
      </c>
      <c r="M68" s="26" t="s">
        <v>179</v>
      </c>
      <c r="N68" s="30" t="s">
        <v>551</v>
      </c>
      <c r="O68" s="26" t="s">
        <v>188</v>
      </c>
      <c r="P68" s="26" t="s">
        <v>201</v>
      </c>
      <c r="Q68" s="26" t="s">
        <v>179</v>
      </c>
      <c r="R68" s="26">
        <v>2</v>
      </c>
      <c r="S68" s="26">
        <v>2</v>
      </c>
      <c r="T68" s="31" t="s">
        <v>179</v>
      </c>
      <c r="U68" s="26">
        <v>2</v>
      </c>
      <c r="V68" s="31" t="s">
        <v>179</v>
      </c>
      <c r="W68" s="26" t="s">
        <v>181</v>
      </c>
      <c r="X68" s="28" t="s">
        <v>179</v>
      </c>
      <c r="Y68" s="28" t="s">
        <v>498</v>
      </c>
      <c r="Z68" s="28" t="s">
        <v>209</v>
      </c>
      <c r="AA68" s="28" t="s">
        <v>179</v>
      </c>
      <c r="AB68" s="32" t="s">
        <v>525</v>
      </c>
    </row>
    <row r="69" spans="1:28" ht="30" customHeight="1">
      <c r="A69" s="23" t="s">
        <v>499</v>
      </c>
      <c r="B69" s="14">
        <v>68</v>
      </c>
      <c r="C69" s="20">
        <v>1603</v>
      </c>
      <c r="D69" s="26" t="s">
        <v>493</v>
      </c>
      <c r="E69" s="26" t="s">
        <v>187</v>
      </c>
      <c r="F69" s="30" t="s">
        <v>500</v>
      </c>
      <c r="G69" s="38" t="s">
        <v>699</v>
      </c>
      <c r="H69" s="29" t="s">
        <v>700</v>
      </c>
      <c r="I69" s="26" t="s">
        <v>701</v>
      </c>
      <c r="J69" s="26"/>
      <c r="K69" s="26"/>
      <c r="L69" s="26"/>
      <c r="M69" s="26"/>
      <c r="N69" s="30" t="s">
        <v>543</v>
      </c>
      <c r="O69" s="26" t="s">
        <v>179</v>
      </c>
      <c r="P69" s="26" t="s">
        <v>201</v>
      </c>
      <c r="Q69" s="26" t="s">
        <v>179</v>
      </c>
      <c r="R69" s="26">
        <v>1</v>
      </c>
      <c r="S69" s="26">
        <v>4</v>
      </c>
      <c r="T69" s="31" t="s">
        <v>501</v>
      </c>
      <c r="U69" s="26" t="s">
        <v>537</v>
      </c>
      <c r="V69" s="31" t="s">
        <v>179</v>
      </c>
      <c r="W69" s="26" t="s">
        <v>181</v>
      </c>
      <c r="X69" s="28" t="s">
        <v>179</v>
      </c>
      <c r="Y69" s="28" t="s">
        <v>502</v>
      </c>
      <c r="Z69" s="28" t="s">
        <v>503</v>
      </c>
      <c r="AA69" s="28" t="s">
        <v>179</v>
      </c>
      <c r="AB69" s="77" t="s">
        <v>529</v>
      </c>
    </row>
    <row r="70" spans="1:28" s="42" customFormat="1" ht="30" customHeight="1">
      <c r="A70" s="23" t="s">
        <v>504</v>
      </c>
      <c r="B70" s="14">
        <v>69</v>
      </c>
      <c r="C70" s="21">
        <v>1701</v>
      </c>
      <c r="D70" s="26" t="s">
        <v>505</v>
      </c>
      <c r="E70" s="26" t="s">
        <v>187</v>
      </c>
      <c r="F70" s="30" t="s">
        <v>506</v>
      </c>
      <c r="G70" s="38" t="s">
        <v>702</v>
      </c>
      <c r="H70" s="29" t="s">
        <v>703</v>
      </c>
      <c r="I70" s="26" t="s">
        <v>704</v>
      </c>
      <c r="J70" s="26" t="s">
        <v>705</v>
      </c>
      <c r="K70" s="26" t="s">
        <v>179</v>
      </c>
      <c r="L70" s="26" t="s">
        <v>179</v>
      </c>
      <c r="M70" s="26" t="s">
        <v>179</v>
      </c>
      <c r="N70" s="30" t="s">
        <v>543</v>
      </c>
      <c r="O70" s="26" t="s">
        <v>179</v>
      </c>
      <c r="P70" s="26" t="s">
        <v>201</v>
      </c>
      <c r="Q70" s="26" t="s">
        <v>179</v>
      </c>
      <c r="R70" s="26">
        <v>1</v>
      </c>
      <c r="S70" s="26">
        <v>4</v>
      </c>
      <c r="T70" s="31" t="s">
        <v>179</v>
      </c>
      <c r="U70" s="26" t="s">
        <v>537</v>
      </c>
      <c r="V70" s="31" t="s">
        <v>179</v>
      </c>
      <c r="W70" s="26" t="s">
        <v>95</v>
      </c>
      <c r="X70" s="28" t="s">
        <v>179</v>
      </c>
      <c r="Y70" s="28" t="s">
        <v>179</v>
      </c>
      <c r="Z70" s="28" t="s">
        <v>179</v>
      </c>
      <c r="AA70" s="28" t="s">
        <v>179</v>
      </c>
      <c r="AB70" s="78" t="s">
        <v>725</v>
      </c>
    </row>
    <row r="71" spans="1:28" s="42" customFormat="1" ht="30" customHeight="1">
      <c r="A71" s="42" t="s">
        <v>507</v>
      </c>
      <c r="B71" s="14">
        <v>70</v>
      </c>
      <c r="C71" s="21">
        <v>1702</v>
      </c>
      <c r="D71" s="26" t="s">
        <v>505</v>
      </c>
      <c r="E71" s="26" t="s">
        <v>187</v>
      </c>
      <c r="F71" s="30" t="s">
        <v>508</v>
      </c>
      <c r="G71" s="29" t="s">
        <v>509</v>
      </c>
      <c r="H71" s="29" t="s">
        <v>706</v>
      </c>
      <c r="I71" s="26" t="s">
        <v>707</v>
      </c>
      <c r="J71" s="26" t="s">
        <v>179</v>
      </c>
      <c r="K71" s="26" t="s">
        <v>179</v>
      </c>
      <c r="L71" s="26" t="s">
        <v>179</v>
      </c>
      <c r="M71" s="26" t="s">
        <v>179</v>
      </c>
      <c r="N71" s="29" t="s">
        <v>551</v>
      </c>
      <c r="O71" s="29" t="s">
        <v>188</v>
      </c>
      <c r="P71" s="26" t="s">
        <v>201</v>
      </c>
      <c r="Q71" s="26" t="s">
        <v>179</v>
      </c>
      <c r="R71" s="26">
        <v>2</v>
      </c>
      <c r="S71" s="26">
        <v>1</v>
      </c>
      <c r="T71" s="26" t="s">
        <v>179</v>
      </c>
      <c r="U71" s="26">
        <v>1</v>
      </c>
      <c r="V71" s="26" t="s">
        <v>179</v>
      </c>
      <c r="W71" s="26" t="s">
        <v>181</v>
      </c>
      <c r="X71" s="26" t="s">
        <v>179</v>
      </c>
      <c r="Y71" s="26" t="s">
        <v>510</v>
      </c>
      <c r="Z71" s="26" t="s">
        <v>511</v>
      </c>
      <c r="AA71" s="26" t="s">
        <v>512</v>
      </c>
      <c r="AB71" s="32" t="s">
        <v>525</v>
      </c>
    </row>
    <row r="72" spans="1:28" s="42" customFormat="1" ht="30" customHeight="1">
      <c r="A72" s="42" t="s">
        <v>513</v>
      </c>
      <c r="B72" s="14">
        <v>71</v>
      </c>
      <c r="C72" s="21">
        <v>1703</v>
      </c>
      <c r="D72" s="26" t="s">
        <v>505</v>
      </c>
      <c r="E72" s="26" t="s">
        <v>187</v>
      </c>
      <c r="F72" s="30" t="s">
        <v>514</v>
      </c>
      <c r="G72" s="29" t="s">
        <v>515</v>
      </c>
      <c r="H72" s="29" t="s">
        <v>706</v>
      </c>
      <c r="I72" s="26" t="s">
        <v>707</v>
      </c>
      <c r="J72" s="26" t="s">
        <v>179</v>
      </c>
      <c r="K72" s="26" t="s">
        <v>179</v>
      </c>
      <c r="L72" s="26" t="s">
        <v>179</v>
      </c>
      <c r="M72" s="26" t="s">
        <v>179</v>
      </c>
      <c r="N72" s="29" t="s">
        <v>551</v>
      </c>
      <c r="O72" s="29" t="s">
        <v>188</v>
      </c>
      <c r="P72" s="26" t="s">
        <v>201</v>
      </c>
      <c r="Q72" s="26" t="s">
        <v>179</v>
      </c>
      <c r="R72" s="26">
        <v>2</v>
      </c>
      <c r="S72" s="26">
        <v>1</v>
      </c>
      <c r="T72" s="26" t="s">
        <v>179</v>
      </c>
      <c r="U72" s="26">
        <v>1</v>
      </c>
      <c r="V72" s="26" t="s">
        <v>179</v>
      </c>
      <c r="W72" s="26" t="s">
        <v>181</v>
      </c>
      <c r="X72" s="26" t="s">
        <v>179</v>
      </c>
      <c r="Y72" s="26" t="s">
        <v>510</v>
      </c>
      <c r="Z72" s="26" t="s">
        <v>511</v>
      </c>
      <c r="AA72" s="26" t="s">
        <v>512</v>
      </c>
      <c r="AB72" s="32" t="s">
        <v>525</v>
      </c>
    </row>
    <row r="73" spans="1:28" ht="30" customHeight="1">
      <c r="A73" s="42" t="s">
        <v>516</v>
      </c>
      <c r="B73" s="14">
        <v>72</v>
      </c>
      <c r="C73" s="21">
        <v>1704</v>
      </c>
      <c r="D73" s="26" t="s">
        <v>505</v>
      </c>
      <c r="E73" s="26" t="s">
        <v>187</v>
      </c>
      <c r="F73" s="30" t="s">
        <v>517</v>
      </c>
      <c r="G73" s="29" t="s">
        <v>518</v>
      </c>
      <c r="H73" s="29" t="s">
        <v>706</v>
      </c>
      <c r="I73" s="26" t="s">
        <v>707</v>
      </c>
      <c r="J73" s="26" t="s">
        <v>179</v>
      </c>
      <c r="K73" s="26" t="s">
        <v>179</v>
      </c>
      <c r="L73" s="26" t="s">
        <v>179</v>
      </c>
      <c r="M73" s="26" t="s">
        <v>179</v>
      </c>
      <c r="N73" s="29" t="s">
        <v>551</v>
      </c>
      <c r="O73" s="29" t="s">
        <v>188</v>
      </c>
      <c r="P73" s="26" t="s">
        <v>201</v>
      </c>
      <c r="Q73" s="26" t="s">
        <v>179</v>
      </c>
      <c r="R73" s="26">
        <v>2</v>
      </c>
      <c r="S73" s="26">
        <v>1</v>
      </c>
      <c r="T73" s="26" t="s">
        <v>179</v>
      </c>
      <c r="U73" s="26">
        <v>1</v>
      </c>
      <c r="V73" s="26" t="s">
        <v>179</v>
      </c>
      <c r="W73" s="26" t="s">
        <v>181</v>
      </c>
      <c r="X73" s="26" t="s">
        <v>179</v>
      </c>
      <c r="Y73" s="26" t="s">
        <v>510</v>
      </c>
      <c r="Z73" s="26" t="s">
        <v>511</v>
      </c>
      <c r="AA73" s="26" t="s">
        <v>512</v>
      </c>
      <c r="AB73" s="32" t="s">
        <v>525</v>
      </c>
    </row>
    <row r="74" spans="1:28" ht="30" customHeight="1">
      <c r="A74" s="23" t="s">
        <v>175</v>
      </c>
      <c r="B74" s="14">
        <v>73</v>
      </c>
      <c r="C74" s="15" t="s">
        <v>708</v>
      </c>
      <c r="D74" s="26" t="s">
        <v>176</v>
      </c>
      <c r="E74" s="26" t="s">
        <v>177</v>
      </c>
      <c r="F74" s="30" t="s">
        <v>709</v>
      </c>
      <c r="G74" s="28" t="s">
        <v>178</v>
      </c>
      <c r="H74" s="29" t="s">
        <v>710</v>
      </c>
      <c r="I74" s="49" t="s">
        <v>711</v>
      </c>
      <c r="J74" s="26" t="s">
        <v>179</v>
      </c>
      <c r="K74" s="26" t="s">
        <v>179</v>
      </c>
      <c r="L74" s="26" t="s">
        <v>179</v>
      </c>
      <c r="M74" s="26" t="s">
        <v>179</v>
      </c>
      <c r="N74" s="30" t="s">
        <v>580</v>
      </c>
      <c r="O74" s="26" t="s">
        <v>179</v>
      </c>
      <c r="P74" s="26" t="s">
        <v>179</v>
      </c>
      <c r="Q74" s="26" t="s">
        <v>180</v>
      </c>
      <c r="R74" s="26">
        <v>1</v>
      </c>
      <c r="S74" s="26">
        <v>1</v>
      </c>
      <c r="T74" s="31" t="s">
        <v>179</v>
      </c>
      <c r="U74" s="26" t="s">
        <v>537</v>
      </c>
      <c r="V74" s="31" t="s">
        <v>179</v>
      </c>
      <c r="W74" s="26" t="s">
        <v>181</v>
      </c>
      <c r="X74" s="28" t="s">
        <v>182</v>
      </c>
      <c r="Y74" s="28" t="s">
        <v>183</v>
      </c>
      <c r="Z74" s="28" t="s">
        <v>184</v>
      </c>
      <c r="AA74" s="28" t="s">
        <v>185</v>
      </c>
      <c r="AB74" s="78" t="s">
        <v>529</v>
      </c>
    </row>
    <row r="75" spans="1:28" ht="30" customHeight="1">
      <c r="A75" s="23" t="s">
        <v>186</v>
      </c>
      <c r="B75" s="14">
        <v>74</v>
      </c>
      <c r="C75" s="76">
        <v>2101</v>
      </c>
      <c r="D75" s="26" t="s">
        <v>176</v>
      </c>
      <c r="E75" s="26" t="s">
        <v>187</v>
      </c>
      <c r="F75" s="27" t="s">
        <v>531</v>
      </c>
      <c r="G75" s="28" t="s">
        <v>532</v>
      </c>
      <c r="H75" s="29" t="s">
        <v>533</v>
      </c>
      <c r="I75" s="26" t="s">
        <v>534</v>
      </c>
      <c r="J75" s="26" t="s">
        <v>535</v>
      </c>
      <c r="K75" s="26" t="s">
        <v>179</v>
      </c>
      <c r="L75" s="26" t="s">
        <v>179</v>
      </c>
      <c r="M75" s="26" t="s">
        <v>179</v>
      </c>
      <c r="N75" s="30" t="s">
        <v>536</v>
      </c>
      <c r="O75" s="26" t="s">
        <v>188</v>
      </c>
      <c r="P75" s="26" t="s">
        <v>179</v>
      </c>
      <c r="Q75" s="26" t="s">
        <v>179</v>
      </c>
      <c r="R75" s="26">
        <v>1</v>
      </c>
      <c r="S75" s="26">
        <v>3</v>
      </c>
      <c r="T75" s="31" t="s">
        <v>189</v>
      </c>
      <c r="U75" s="26" t="s">
        <v>537</v>
      </c>
      <c r="V75" s="31" t="s">
        <v>179</v>
      </c>
      <c r="W75" s="26" t="s">
        <v>181</v>
      </c>
      <c r="X75" s="28" t="s">
        <v>179</v>
      </c>
      <c r="Y75" s="28" t="s">
        <v>190</v>
      </c>
      <c r="Z75" s="28" t="s">
        <v>191</v>
      </c>
      <c r="AA75" s="28" t="s">
        <v>179</v>
      </c>
      <c r="AB75" s="78" t="s">
        <v>529</v>
      </c>
    </row>
    <row r="76" spans="1:28" ht="30" customHeight="1">
      <c r="A76" s="23" t="s">
        <v>192</v>
      </c>
      <c r="B76" s="14">
        <v>75</v>
      </c>
      <c r="C76" s="15">
        <v>2102</v>
      </c>
      <c r="D76" s="26" t="s">
        <v>176</v>
      </c>
      <c r="E76" s="26" t="s">
        <v>187</v>
      </c>
      <c r="F76" s="30" t="s">
        <v>193</v>
      </c>
      <c r="G76" s="28" t="s">
        <v>538</v>
      </c>
      <c r="H76" s="29" t="s">
        <v>539</v>
      </c>
      <c r="I76" s="26" t="s">
        <v>194</v>
      </c>
      <c r="J76" s="26" t="s">
        <v>195</v>
      </c>
      <c r="K76" s="26" t="s">
        <v>179</v>
      </c>
      <c r="L76" s="26" t="s">
        <v>179</v>
      </c>
      <c r="M76" s="26" t="s">
        <v>179</v>
      </c>
      <c r="N76" s="30" t="s">
        <v>536</v>
      </c>
      <c r="O76" s="26" t="s">
        <v>188</v>
      </c>
      <c r="P76" s="26" t="s">
        <v>179</v>
      </c>
      <c r="Q76" s="26" t="s">
        <v>179</v>
      </c>
      <c r="R76" s="26">
        <v>1</v>
      </c>
      <c r="S76" s="26">
        <v>5</v>
      </c>
      <c r="T76" s="31" t="s">
        <v>179</v>
      </c>
      <c r="U76" s="26">
        <v>1</v>
      </c>
      <c r="V76" s="31" t="s">
        <v>179</v>
      </c>
      <c r="W76" s="26" t="s">
        <v>181</v>
      </c>
      <c r="X76" s="28" t="s">
        <v>179</v>
      </c>
      <c r="Y76" s="28" t="s">
        <v>196</v>
      </c>
      <c r="Z76" s="28" t="s">
        <v>197</v>
      </c>
      <c r="AA76" s="28" t="s">
        <v>540</v>
      </c>
      <c r="AB76" s="78" t="s">
        <v>529</v>
      </c>
    </row>
    <row r="77" spans="1:28" ht="30" customHeight="1">
      <c r="A77" s="23" t="s">
        <v>198</v>
      </c>
      <c r="B77" s="14">
        <v>76</v>
      </c>
      <c r="C77" s="76">
        <v>2103</v>
      </c>
      <c r="D77" s="26" t="s">
        <v>176</v>
      </c>
      <c r="E77" s="26" t="s">
        <v>187</v>
      </c>
      <c r="F77" s="30" t="s">
        <v>199</v>
      </c>
      <c r="G77" s="28" t="s">
        <v>200</v>
      </c>
      <c r="H77" s="29" t="s">
        <v>541</v>
      </c>
      <c r="I77" s="26" t="s">
        <v>542</v>
      </c>
      <c r="J77" s="26" t="s">
        <v>179</v>
      </c>
      <c r="K77" s="26" t="s">
        <v>179</v>
      </c>
      <c r="L77" s="26" t="s">
        <v>179</v>
      </c>
      <c r="M77" s="26" t="s">
        <v>179</v>
      </c>
      <c r="N77" s="30" t="s">
        <v>543</v>
      </c>
      <c r="O77" s="26" t="s">
        <v>179</v>
      </c>
      <c r="P77" s="26" t="s">
        <v>201</v>
      </c>
      <c r="Q77" s="26" t="s">
        <v>179</v>
      </c>
      <c r="R77" s="26">
        <v>1</v>
      </c>
      <c r="S77" s="26">
        <v>2</v>
      </c>
      <c r="T77" s="31" t="s">
        <v>179</v>
      </c>
      <c r="U77" s="26">
        <v>1</v>
      </c>
      <c r="V77" s="31" t="s">
        <v>179</v>
      </c>
      <c r="W77" s="26" t="s">
        <v>181</v>
      </c>
      <c r="X77" s="28" t="s">
        <v>179</v>
      </c>
      <c r="Y77" s="28" t="s">
        <v>202</v>
      </c>
      <c r="Z77" s="28" t="s">
        <v>203</v>
      </c>
      <c r="AA77" s="28" t="s">
        <v>179</v>
      </c>
      <c r="AB77" s="78" t="s">
        <v>529</v>
      </c>
    </row>
    <row r="78" spans="1:28" ht="30" customHeight="1">
      <c r="A78" s="23" t="s">
        <v>204</v>
      </c>
      <c r="B78" s="14">
        <v>77</v>
      </c>
      <c r="C78" s="15">
        <v>2104</v>
      </c>
      <c r="D78" s="26" t="s">
        <v>176</v>
      </c>
      <c r="E78" s="26" t="s">
        <v>187</v>
      </c>
      <c r="F78" s="30" t="s">
        <v>205</v>
      </c>
      <c r="G78" s="28" t="s">
        <v>206</v>
      </c>
      <c r="H78" s="29" t="s">
        <v>544</v>
      </c>
      <c r="I78" s="26" t="s">
        <v>207</v>
      </c>
      <c r="J78" s="26" t="s">
        <v>179</v>
      </c>
      <c r="K78" s="26" t="s">
        <v>179</v>
      </c>
      <c r="L78" s="26" t="s">
        <v>179</v>
      </c>
      <c r="M78" s="26" t="s">
        <v>179</v>
      </c>
      <c r="N78" s="30" t="s">
        <v>543</v>
      </c>
      <c r="O78" s="26" t="s">
        <v>179</v>
      </c>
      <c r="P78" s="26" t="s">
        <v>201</v>
      </c>
      <c r="Q78" s="26" t="s">
        <v>179</v>
      </c>
      <c r="R78" s="26">
        <v>1</v>
      </c>
      <c r="S78" s="26">
        <v>3</v>
      </c>
      <c r="T78" s="31" t="s">
        <v>179</v>
      </c>
      <c r="U78" s="26">
        <v>1</v>
      </c>
      <c r="V78" s="31" t="s">
        <v>179</v>
      </c>
      <c r="W78" s="26" t="s">
        <v>181</v>
      </c>
      <c r="X78" s="28" t="s">
        <v>179</v>
      </c>
      <c r="Y78" s="28" t="s">
        <v>208</v>
      </c>
      <c r="Z78" s="28" t="s">
        <v>209</v>
      </c>
      <c r="AA78" s="28" t="s">
        <v>179</v>
      </c>
      <c r="AB78" s="78" t="s">
        <v>529</v>
      </c>
    </row>
    <row r="79" spans="1:28" ht="30" customHeight="1">
      <c r="A79" s="23" t="s">
        <v>210</v>
      </c>
      <c r="B79" s="14">
        <v>78</v>
      </c>
      <c r="C79" s="76">
        <v>2105</v>
      </c>
      <c r="D79" s="26" t="s">
        <v>176</v>
      </c>
      <c r="E79" s="26" t="s">
        <v>187</v>
      </c>
      <c r="F79" s="30" t="s">
        <v>211</v>
      </c>
      <c r="G79" s="33" t="s">
        <v>545</v>
      </c>
      <c r="H79" s="29" t="s">
        <v>546</v>
      </c>
      <c r="I79" s="26" t="s">
        <v>212</v>
      </c>
      <c r="J79" s="26" t="s">
        <v>179</v>
      </c>
      <c r="K79" s="26" t="s">
        <v>179</v>
      </c>
      <c r="L79" s="26" t="s">
        <v>179</v>
      </c>
      <c r="M79" s="26" t="s">
        <v>179</v>
      </c>
      <c r="N79" s="30" t="s">
        <v>547</v>
      </c>
      <c r="O79" s="26" t="s">
        <v>188</v>
      </c>
      <c r="P79" s="26" t="s">
        <v>201</v>
      </c>
      <c r="Q79" s="26" t="s">
        <v>180</v>
      </c>
      <c r="R79" s="26">
        <v>3</v>
      </c>
      <c r="S79" s="26">
        <v>3</v>
      </c>
      <c r="T79" s="31" t="s">
        <v>179</v>
      </c>
      <c r="U79" s="26">
        <v>2</v>
      </c>
      <c r="V79" s="31" t="s">
        <v>179</v>
      </c>
      <c r="W79" s="26" t="s">
        <v>181</v>
      </c>
      <c r="X79" s="28" t="s">
        <v>179</v>
      </c>
      <c r="Y79" s="28" t="s">
        <v>213</v>
      </c>
      <c r="Z79" s="28" t="s">
        <v>214</v>
      </c>
      <c r="AA79" s="28" t="s">
        <v>179</v>
      </c>
      <c r="AB79" s="78" t="s">
        <v>529</v>
      </c>
    </row>
    <row r="80" spans="1:28" ht="30" customHeight="1">
      <c r="A80" s="23" t="s">
        <v>215</v>
      </c>
      <c r="B80" s="14">
        <v>79</v>
      </c>
      <c r="C80" s="15">
        <v>2106</v>
      </c>
      <c r="D80" s="26" t="s">
        <v>176</v>
      </c>
      <c r="E80" s="26" t="s">
        <v>187</v>
      </c>
      <c r="F80" s="30" t="s">
        <v>216</v>
      </c>
      <c r="G80" s="28" t="s">
        <v>217</v>
      </c>
      <c r="H80" s="29" t="s">
        <v>548</v>
      </c>
      <c r="I80" s="26" t="s">
        <v>549</v>
      </c>
      <c r="J80" s="26" t="s">
        <v>179</v>
      </c>
      <c r="K80" s="26" t="s">
        <v>179</v>
      </c>
      <c r="L80" s="26" t="s">
        <v>179</v>
      </c>
      <c r="M80" s="26" t="s">
        <v>179</v>
      </c>
      <c r="N80" s="30" t="s">
        <v>543</v>
      </c>
      <c r="O80" s="26" t="s">
        <v>179</v>
      </c>
      <c r="P80" s="26" t="s">
        <v>201</v>
      </c>
      <c r="Q80" s="26" t="s">
        <v>179</v>
      </c>
      <c r="R80" s="26">
        <v>1</v>
      </c>
      <c r="S80" s="26">
        <v>3</v>
      </c>
      <c r="T80" s="31" t="s">
        <v>179</v>
      </c>
      <c r="U80" s="26">
        <v>2</v>
      </c>
      <c r="V80" s="31" t="s">
        <v>179</v>
      </c>
      <c r="W80" s="26" t="s">
        <v>181</v>
      </c>
      <c r="X80" s="28" t="s">
        <v>179</v>
      </c>
      <c r="Y80" s="28" t="s">
        <v>202</v>
      </c>
      <c r="Z80" s="28" t="s">
        <v>218</v>
      </c>
      <c r="AA80" s="28" t="s">
        <v>179</v>
      </c>
      <c r="AB80" s="78" t="s">
        <v>529</v>
      </c>
    </row>
    <row r="81" spans="1:29" ht="30" customHeight="1">
      <c r="A81" s="23" t="s">
        <v>219</v>
      </c>
      <c r="B81" s="14">
        <v>80</v>
      </c>
      <c r="C81" s="76">
        <v>2107</v>
      </c>
      <c r="D81" s="26" t="s">
        <v>176</v>
      </c>
      <c r="E81" s="26" t="s">
        <v>187</v>
      </c>
      <c r="F81" s="30" t="s">
        <v>220</v>
      </c>
      <c r="G81" s="28" t="s">
        <v>221</v>
      </c>
      <c r="H81" s="29" t="s">
        <v>550</v>
      </c>
      <c r="I81" s="26" t="s">
        <v>222</v>
      </c>
      <c r="J81" s="26" t="s">
        <v>179</v>
      </c>
      <c r="K81" s="26" t="s">
        <v>179</v>
      </c>
      <c r="L81" s="26" t="s">
        <v>179</v>
      </c>
      <c r="M81" s="26" t="s">
        <v>179</v>
      </c>
      <c r="N81" s="30" t="s">
        <v>551</v>
      </c>
      <c r="O81" s="26" t="s">
        <v>188</v>
      </c>
      <c r="P81" s="26" t="s">
        <v>201</v>
      </c>
      <c r="Q81" s="26" t="s">
        <v>179</v>
      </c>
      <c r="R81" s="26">
        <v>2</v>
      </c>
      <c r="S81" s="26">
        <v>1</v>
      </c>
      <c r="T81" s="31" t="s">
        <v>179</v>
      </c>
      <c r="U81" s="26">
        <v>1</v>
      </c>
      <c r="V81" s="31" t="s">
        <v>179</v>
      </c>
      <c r="W81" s="26" t="s">
        <v>181</v>
      </c>
      <c r="X81" s="28" t="s">
        <v>179</v>
      </c>
      <c r="Y81" s="28" t="s">
        <v>223</v>
      </c>
      <c r="Z81" s="28" t="s">
        <v>552</v>
      </c>
      <c r="AA81" s="28" t="s">
        <v>179</v>
      </c>
      <c r="AB81" s="78" t="s">
        <v>529</v>
      </c>
    </row>
    <row r="82" spans="1:29" ht="30" customHeight="1">
      <c r="A82" s="23" t="s">
        <v>224</v>
      </c>
      <c r="B82" s="14">
        <v>81</v>
      </c>
      <c r="C82" s="15">
        <v>2108</v>
      </c>
      <c r="D82" s="26" t="s">
        <v>176</v>
      </c>
      <c r="E82" s="26" t="s">
        <v>187</v>
      </c>
      <c r="F82" s="30" t="s">
        <v>225</v>
      </c>
      <c r="G82" s="28" t="s">
        <v>226</v>
      </c>
      <c r="H82" s="29" t="s">
        <v>553</v>
      </c>
      <c r="I82" s="26" t="s">
        <v>227</v>
      </c>
      <c r="J82" s="26" t="s">
        <v>179</v>
      </c>
      <c r="K82" s="26" t="s">
        <v>179</v>
      </c>
      <c r="L82" s="26" t="s">
        <v>179</v>
      </c>
      <c r="M82" s="26" t="s">
        <v>179</v>
      </c>
      <c r="N82" s="30" t="s">
        <v>543</v>
      </c>
      <c r="O82" s="26" t="s">
        <v>179</v>
      </c>
      <c r="P82" s="26" t="s">
        <v>201</v>
      </c>
      <c r="Q82" s="26" t="s">
        <v>179</v>
      </c>
      <c r="R82" s="26">
        <v>1</v>
      </c>
      <c r="S82" s="26">
        <v>3</v>
      </c>
      <c r="T82" s="31" t="s">
        <v>179</v>
      </c>
      <c r="U82" s="26" t="s">
        <v>537</v>
      </c>
      <c r="V82" s="31" t="s">
        <v>179</v>
      </c>
      <c r="W82" s="26" t="s">
        <v>181</v>
      </c>
      <c r="X82" s="28" t="s">
        <v>179</v>
      </c>
      <c r="Y82" s="28" t="s">
        <v>179</v>
      </c>
      <c r="Z82" s="28" t="s">
        <v>179</v>
      </c>
      <c r="AA82" s="28" t="s">
        <v>179</v>
      </c>
      <c r="AB82" s="78" t="s">
        <v>529</v>
      </c>
    </row>
    <row r="83" spans="1:29" ht="30" customHeight="1">
      <c r="A83" s="23" t="s">
        <v>228</v>
      </c>
      <c r="B83" s="14">
        <v>82</v>
      </c>
      <c r="C83" s="76">
        <v>2109</v>
      </c>
      <c r="D83" s="26" t="s">
        <v>176</v>
      </c>
      <c r="E83" s="26" t="s">
        <v>187</v>
      </c>
      <c r="F83" s="30" t="s">
        <v>554</v>
      </c>
      <c r="G83" s="28" t="s">
        <v>229</v>
      </c>
      <c r="H83" s="29" t="s">
        <v>555</v>
      </c>
      <c r="I83" s="26" t="s">
        <v>230</v>
      </c>
      <c r="J83" s="26" t="s">
        <v>179</v>
      </c>
      <c r="K83" s="26" t="s">
        <v>179</v>
      </c>
      <c r="L83" s="26" t="s">
        <v>179</v>
      </c>
      <c r="M83" s="26" t="s">
        <v>179</v>
      </c>
      <c r="N83" s="30" t="s">
        <v>543</v>
      </c>
      <c r="O83" s="26" t="s">
        <v>179</v>
      </c>
      <c r="P83" s="26" t="s">
        <v>201</v>
      </c>
      <c r="Q83" s="26" t="s">
        <v>179</v>
      </c>
      <c r="R83" s="26">
        <v>1</v>
      </c>
      <c r="S83" s="26">
        <v>2</v>
      </c>
      <c r="T83" s="31" t="s">
        <v>179</v>
      </c>
      <c r="U83" s="26" t="s">
        <v>537</v>
      </c>
      <c r="V83" s="31" t="s">
        <v>179</v>
      </c>
      <c r="W83" s="26" t="s">
        <v>181</v>
      </c>
      <c r="X83" s="28" t="s">
        <v>179</v>
      </c>
      <c r="Y83" s="28" t="s">
        <v>231</v>
      </c>
      <c r="Z83" s="28" t="s">
        <v>203</v>
      </c>
      <c r="AA83" s="28" t="s">
        <v>179</v>
      </c>
      <c r="AB83" s="78" t="s">
        <v>529</v>
      </c>
    </row>
    <row r="84" spans="1:29" ht="30" customHeight="1">
      <c r="A84" s="23" t="s">
        <v>232</v>
      </c>
      <c r="B84" s="14">
        <v>83</v>
      </c>
      <c r="C84" s="15">
        <v>2110</v>
      </c>
      <c r="D84" s="26" t="s">
        <v>176</v>
      </c>
      <c r="E84" s="26" t="s">
        <v>187</v>
      </c>
      <c r="F84" s="30" t="s">
        <v>233</v>
      </c>
      <c r="G84" s="34" t="s">
        <v>556</v>
      </c>
      <c r="H84" s="29" t="s">
        <v>557</v>
      </c>
      <c r="I84" s="26" t="s">
        <v>558</v>
      </c>
      <c r="J84" s="26" t="s">
        <v>559</v>
      </c>
      <c r="K84" s="26" t="s">
        <v>179</v>
      </c>
      <c r="L84" s="26" t="s">
        <v>179</v>
      </c>
      <c r="M84" s="26" t="s">
        <v>179</v>
      </c>
      <c r="N84" s="30" t="s">
        <v>543</v>
      </c>
      <c r="O84" s="26" t="s">
        <v>179</v>
      </c>
      <c r="P84" s="26" t="s">
        <v>201</v>
      </c>
      <c r="Q84" s="26" t="s">
        <v>179</v>
      </c>
      <c r="R84" s="26">
        <v>1</v>
      </c>
      <c r="S84" s="26">
        <v>2</v>
      </c>
      <c r="T84" s="31" t="s">
        <v>179</v>
      </c>
      <c r="U84" s="26">
        <v>3</v>
      </c>
      <c r="V84" s="31" t="s">
        <v>179</v>
      </c>
      <c r="W84" s="26" t="s">
        <v>181</v>
      </c>
      <c r="X84" s="28" t="s">
        <v>179</v>
      </c>
      <c r="Y84" s="28" t="s">
        <v>234</v>
      </c>
      <c r="Z84" s="28" t="s">
        <v>235</v>
      </c>
      <c r="AA84" s="28" t="s">
        <v>179</v>
      </c>
      <c r="AB84" s="78" t="s">
        <v>529</v>
      </c>
    </row>
    <row r="85" spans="1:29" ht="30" customHeight="1">
      <c r="A85" s="23" t="s">
        <v>236</v>
      </c>
      <c r="B85" s="14">
        <v>84</v>
      </c>
      <c r="C85" s="76">
        <v>2111</v>
      </c>
      <c r="D85" s="26" t="s">
        <v>176</v>
      </c>
      <c r="E85" s="26" t="s">
        <v>187</v>
      </c>
      <c r="F85" s="30" t="s">
        <v>560</v>
      </c>
      <c r="G85" s="28" t="s">
        <v>237</v>
      </c>
      <c r="H85" s="29" t="s">
        <v>561</v>
      </c>
      <c r="I85" s="26" t="s">
        <v>238</v>
      </c>
      <c r="J85" s="26" t="s">
        <v>179</v>
      </c>
      <c r="K85" s="26" t="s">
        <v>179</v>
      </c>
      <c r="L85" s="26" t="s">
        <v>179</v>
      </c>
      <c r="M85" s="26" t="s">
        <v>179</v>
      </c>
      <c r="N85" s="30" t="s">
        <v>543</v>
      </c>
      <c r="O85" s="26" t="s">
        <v>179</v>
      </c>
      <c r="P85" s="26" t="s">
        <v>201</v>
      </c>
      <c r="Q85" s="26" t="s">
        <v>179</v>
      </c>
      <c r="R85" s="26">
        <v>1</v>
      </c>
      <c r="S85" s="26">
        <v>2</v>
      </c>
      <c r="T85" s="31" t="s">
        <v>179</v>
      </c>
      <c r="U85" s="26" t="s">
        <v>537</v>
      </c>
      <c r="V85" s="31" t="s">
        <v>179</v>
      </c>
      <c r="W85" s="26" t="s">
        <v>181</v>
      </c>
      <c r="X85" s="28" t="s">
        <v>179</v>
      </c>
      <c r="Y85" s="28" t="s">
        <v>562</v>
      </c>
      <c r="Z85" s="28" t="s">
        <v>239</v>
      </c>
      <c r="AA85" s="28" t="s">
        <v>179</v>
      </c>
      <c r="AB85" s="78" t="s">
        <v>529</v>
      </c>
    </row>
    <row r="86" spans="1:29" ht="30" customHeight="1">
      <c r="A86" s="37" t="s">
        <v>240</v>
      </c>
      <c r="B86" s="14">
        <v>85</v>
      </c>
      <c r="C86" s="15">
        <v>2112</v>
      </c>
      <c r="D86" s="26" t="s">
        <v>176</v>
      </c>
      <c r="E86" s="26" t="s">
        <v>187</v>
      </c>
      <c r="F86" s="30" t="s">
        <v>241</v>
      </c>
      <c r="G86" s="28" t="s">
        <v>242</v>
      </c>
      <c r="H86" s="29" t="s">
        <v>563</v>
      </c>
      <c r="I86" s="26" t="s">
        <v>243</v>
      </c>
      <c r="J86" s="26" t="s">
        <v>244</v>
      </c>
      <c r="K86" s="26" t="s">
        <v>179</v>
      </c>
      <c r="L86" s="26" t="s">
        <v>179</v>
      </c>
      <c r="M86" s="26" t="s">
        <v>179</v>
      </c>
      <c r="N86" s="30" t="s">
        <v>551</v>
      </c>
      <c r="O86" s="26" t="s">
        <v>188</v>
      </c>
      <c r="P86" s="26" t="s">
        <v>201</v>
      </c>
      <c r="Q86" s="26" t="s">
        <v>179</v>
      </c>
      <c r="R86" s="26">
        <v>1</v>
      </c>
      <c r="S86" s="26">
        <v>2</v>
      </c>
      <c r="T86" s="31" t="s">
        <v>179</v>
      </c>
      <c r="U86" s="26">
        <v>1</v>
      </c>
      <c r="V86" s="31" t="s">
        <v>179</v>
      </c>
      <c r="W86" s="26" t="s">
        <v>181</v>
      </c>
      <c r="X86" s="28" t="s">
        <v>179</v>
      </c>
      <c r="Y86" s="28" t="s">
        <v>179</v>
      </c>
      <c r="Z86" s="28" t="s">
        <v>179</v>
      </c>
      <c r="AA86" s="28" t="s">
        <v>179</v>
      </c>
      <c r="AB86" s="78" t="s">
        <v>529</v>
      </c>
    </row>
    <row r="87" spans="1:29" ht="30" customHeight="1">
      <c r="A87" s="23" t="s">
        <v>245</v>
      </c>
      <c r="B87" s="14">
        <v>86</v>
      </c>
      <c r="C87" s="76">
        <v>2113</v>
      </c>
      <c r="D87" s="26" t="s">
        <v>176</v>
      </c>
      <c r="E87" s="26" t="s">
        <v>187</v>
      </c>
      <c r="F87" s="30" t="s">
        <v>564</v>
      </c>
      <c r="G87" s="28" t="s">
        <v>246</v>
      </c>
      <c r="H87" s="29" t="s">
        <v>565</v>
      </c>
      <c r="I87" s="26" t="s">
        <v>566</v>
      </c>
      <c r="J87" s="26" t="s">
        <v>179</v>
      </c>
      <c r="K87" s="26" t="s">
        <v>179</v>
      </c>
      <c r="L87" s="26" t="s">
        <v>179</v>
      </c>
      <c r="M87" s="26" t="s">
        <v>179</v>
      </c>
      <c r="N87" s="30" t="s">
        <v>567</v>
      </c>
      <c r="O87" s="26" t="s">
        <v>179</v>
      </c>
      <c r="P87" s="26" t="s">
        <v>201</v>
      </c>
      <c r="Q87" s="26" t="s">
        <v>180</v>
      </c>
      <c r="R87" s="26">
        <v>2</v>
      </c>
      <c r="S87" s="26">
        <v>2</v>
      </c>
      <c r="T87" s="31" t="s">
        <v>179</v>
      </c>
      <c r="U87" s="26">
        <v>1</v>
      </c>
      <c r="V87" s="31" t="s">
        <v>179</v>
      </c>
      <c r="W87" s="26" t="s">
        <v>181</v>
      </c>
      <c r="X87" s="28" t="s">
        <v>247</v>
      </c>
      <c r="Y87" s="28" t="s">
        <v>231</v>
      </c>
      <c r="Z87" s="28" t="s">
        <v>248</v>
      </c>
      <c r="AA87" s="28" t="s">
        <v>179</v>
      </c>
      <c r="AB87" s="78" t="s">
        <v>529</v>
      </c>
    </row>
    <row r="88" spans="1:29" ht="30" customHeight="1">
      <c r="A88" s="35" t="s">
        <v>249</v>
      </c>
      <c r="B88" s="14">
        <v>87</v>
      </c>
      <c r="C88" s="15">
        <v>2114</v>
      </c>
      <c r="D88" s="26" t="s">
        <v>176</v>
      </c>
      <c r="E88" s="26" t="s">
        <v>187</v>
      </c>
      <c r="F88" s="30" t="s">
        <v>568</v>
      </c>
      <c r="G88" s="28" t="s">
        <v>250</v>
      </c>
      <c r="H88" s="29" t="s">
        <v>569</v>
      </c>
      <c r="I88" s="26" t="s">
        <v>570</v>
      </c>
      <c r="J88" s="26" t="s">
        <v>179</v>
      </c>
      <c r="K88" s="26" t="s">
        <v>179</v>
      </c>
      <c r="L88" s="26" t="s">
        <v>179</v>
      </c>
      <c r="M88" s="26"/>
      <c r="N88" s="30" t="s">
        <v>543</v>
      </c>
      <c r="O88" s="26" t="s">
        <v>179</v>
      </c>
      <c r="P88" s="26" t="s">
        <v>201</v>
      </c>
      <c r="Q88" s="26" t="s">
        <v>179</v>
      </c>
      <c r="R88" s="26">
        <v>1</v>
      </c>
      <c r="S88" s="26">
        <v>2</v>
      </c>
      <c r="T88" s="31" t="s">
        <v>179</v>
      </c>
      <c r="U88" s="26" t="s">
        <v>537</v>
      </c>
      <c r="V88" s="31" t="s">
        <v>179</v>
      </c>
      <c r="W88" s="26" t="s">
        <v>181</v>
      </c>
      <c r="X88" s="28" t="s">
        <v>179</v>
      </c>
      <c r="Y88" s="28" t="s">
        <v>251</v>
      </c>
      <c r="Z88" s="28" t="s">
        <v>252</v>
      </c>
      <c r="AA88" s="28" t="s">
        <v>179</v>
      </c>
      <c r="AB88" s="78" t="s">
        <v>529</v>
      </c>
    </row>
    <row r="89" spans="1:29" ht="30" customHeight="1">
      <c r="A89" s="23" t="s">
        <v>258</v>
      </c>
      <c r="B89" s="14">
        <v>88</v>
      </c>
      <c r="C89" s="15">
        <v>2116</v>
      </c>
      <c r="D89" s="26" t="s">
        <v>176</v>
      </c>
      <c r="E89" s="26" t="s">
        <v>187</v>
      </c>
      <c r="F89" s="30" t="s">
        <v>259</v>
      </c>
      <c r="G89" s="28" t="s">
        <v>260</v>
      </c>
      <c r="H89" s="29" t="s">
        <v>571</v>
      </c>
      <c r="I89" s="26" t="s">
        <v>572</v>
      </c>
      <c r="J89" s="26" t="s">
        <v>573</v>
      </c>
      <c r="K89" s="26" t="s">
        <v>179</v>
      </c>
      <c r="L89" s="26" t="s">
        <v>179</v>
      </c>
      <c r="M89" s="26" t="s">
        <v>179</v>
      </c>
      <c r="N89" s="30" t="s">
        <v>547</v>
      </c>
      <c r="O89" s="26" t="s">
        <v>188</v>
      </c>
      <c r="P89" s="26" t="s">
        <v>201</v>
      </c>
      <c r="Q89" s="26" t="s">
        <v>180</v>
      </c>
      <c r="R89" s="26">
        <v>3</v>
      </c>
      <c r="S89" s="26">
        <v>1</v>
      </c>
      <c r="T89" s="31" t="s">
        <v>179</v>
      </c>
      <c r="U89" s="26">
        <v>1</v>
      </c>
      <c r="V89" s="31" t="s">
        <v>179</v>
      </c>
      <c r="W89" s="26" t="s">
        <v>181</v>
      </c>
      <c r="X89" s="28" t="s">
        <v>179</v>
      </c>
      <c r="Y89" s="28" t="s">
        <v>208</v>
      </c>
      <c r="Z89" s="28" t="s">
        <v>261</v>
      </c>
      <c r="AA89" s="28" t="s">
        <v>208</v>
      </c>
      <c r="AB89" s="78" t="s">
        <v>529</v>
      </c>
      <c r="AC89" s="32"/>
    </row>
    <row r="90" spans="1:29" ht="30" customHeight="1">
      <c r="A90" s="23" t="s">
        <v>262</v>
      </c>
      <c r="B90" s="14">
        <v>89</v>
      </c>
      <c r="C90" s="15">
        <v>2117</v>
      </c>
      <c r="D90" s="26" t="s">
        <v>176</v>
      </c>
      <c r="E90" s="26" t="s">
        <v>187</v>
      </c>
      <c r="F90" s="30" t="s">
        <v>263</v>
      </c>
      <c r="G90" s="28" t="s">
        <v>264</v>
      </c>
      <c r="H90" s="29" t="s">
        <v>574</v>
      </c>
      <c r="I90" s="26" t="s">
        <v>265</v>
      </c>
      <c r="J90" s="26" t="s">
        <v>179</v>
      </c>
      <c r="K90" s="26" t="s">
        <v>179</v>
      </c>
      <c r="L90" s="26" t="s">
        <v>179</v>
      </c>
      <c r="M90" s="26" t="s">
        <v>179</v>
      </c>
      <c r="N90" s="30" t="s">
        <v>575</v>
      </c>
      <c r="O90" s="26" t="s">
        <v>201</v>
      </c>
      <c r="P90" s="26" t="s">
        <v>179</v>
      </c>
      <c r="Q90" s="26"/>
      <c r="R90" s="26">
        <v>1</v>
      </c>
      <c r="S90" s="26">
        <v>2</v>
      </c>
      <c r="T90" s="31" t="s">
        <v>266</v>
      </c>
      <c r="U90" s="26">
        <v>1</v>
      </c>
      <c r="V90" s="31" t="s">
        <v>179</v>
      </c>
      <c r="W90" s="26" t="s">
        <v>181</v>
      </c>
      <c r="X90" s="28" t="s">
        <v>179</v>
      </c>
      <c r="Y90" s="28" t="s">
        <v>231</v>
      </c>
      <c r="Z90" s="28" t="s">
        <v>267</v>
      </c>
      <c r="AA90" s="28" t="s">
        <v>179</v>
      </c>
      <c r="AB90" s="78" t="s">
        <v>529</v>
      </c>
    </row>
    <row r="91" spans="1:29" ht="30" customHeight="1">
      <c r="A91" s="23" t="s">
        <v>272</v>
      </c>
      <c r="B91" s="14">
        <v>90</v>
      </c>
      <c r="C91" s="16">
        <v>2201</v>
      </c>
      <c r="D91" s="26" t="s">
        <v>273</v>
      </c>
      <c r="E91" s="26" t="s">
        <v>187</v>
      </c>
      <c r="F91" s="30" t="s">
        <v>577</v>
      </c>
      <c r="G91" s="28" t="s">
        <v>274</v>
      </c>
      <c r="H91" s="29" t="s">
        <v>578</v>
      </c>
      <c r="I91" s="26" t="s">
        <v>275</v>
      </c>
      <c r="J91" s="26" t="s">
        <v>276</v>
      </c>
      <c r="K91" s="26" t="s">
        <v>179</v>
      </c>
      <c r="L91" s="26" t="s">
        <v>179</v>
      </c>
      <c r="M91" s="26" t="s">
        <v>179</v>
      </c>
      <c r="N91" s="30" t="s">
        <v>543</v>
      </c>
      <c r="O91" s="26" t="s">
        <v>179</v>
      </c>
      <c r="P91" s="26" t="s">
        <v>201</v>
      </c>
      <c r="Q91" s="26" t="s">
        <v>179</v>
      </c>
      <c r="R91" s="26">
        <v>1</v>
      </c>
      <c r="S91" s="26">
        <v>2</v>
      </c>
      <c r="T91" s="31" t="s">
        <v>179</v>
      </c>
      <c r="U91" s="26">
        <v>2</v>
      </c>
      <c r="V91" s="31" t="s">
        <v>277</v>
      </c>
      <c r="W91" s="26" t="s">
        <v>181</v>
      </c>
      <c r="X91" s="28" t="s">
        <v>179</v>
      </c>
      <c r="Y91" s="28" t="s">
        <v>278</v>
      </c>
      <c r="Z91" s="28" t="s">
        <v>279</v>
      </c>
      <c r="AA91" s="28" t="s">
        <v>179</v>
      </c>
      <c r="AB91" s="78" t="s">
        <v>529</v>
      </c>
    </row>
    <row r="92" spans="1:29" ht="30" customHeight="1">
      <c r="A92" s="23" t="s">
        <v>280</v>
      </c>
      <c r="B92" s="14">
        <v>91</v>
      </c>
      <c r="C92" s="16">
        <v>2202</v>
      </c>
      <c r="D92" s="26" t="s">
        <v>273</v>
      </c>
      <c r="E92" s="26" t="s">
        <v>187</v>
      </c>
      <c r="F92" s="30" t="s">
        <v>281</v>
      </c>
      <c r="G92" s="28" t="s">
        <v>282</v>
      </c>
      <c r="H92" s="29" t="s">
        <v>579</v>
      </c>
      <c r="I92" s="26" t="s">
        <v>283</v>
      </c>
      <c r="J92" s="26" t="s">
        <v>284</v>
      </c>
      <c r="K92" s="26" t="s">
        <v>179</v>
      </c>
      <c r="L92" s="26" t="s">
        <v>179</v>
      </c>
      <c r="M92" s="26" t="s">
        <v>179</v>
      </c>
      <c r="N92" s="30" t="s">
        <v>580</v>
      </c>
      <c r="O92" s="26" t="s">
        <v>179</v>
      </c>
      <c r="P92" s="26" t="s">
        <v>179</v>
      </c>
      <c r="Q92" s="26" t="s">
        <v>180</v>
      </c>
      <c r="R92" s="26">
        <v>1</v>
      </c>
      <c r="S92" s="26">
        <v>5</v>
      </c>
      <c r="T92" s="31" t="s">
        <v>179</v>
      </c>
      <c r="U92" s="26">
        <v>1</v>
      </c>
      <c r="V92" s="31" t="s">
        <v>179</v>
      </c>
      <c r="W92" s="26" t="s">
        <v>181</v>
      </c>
      <c r="X92" s="28" t="s">
        <v>179</v>
      </c>
      <c r="Y92" s="28" t="s">
        <v>202</v>
      </c>
      <c r="Z92" s="28" t="s">
        <v>285</v>
      </c>
      <c r="AA92" s="28" t="s">
        <v>179</v>
      </c>
      <c r="AB92" s="78" t="s">
        <v>529</v>
      </c>
    </row>
    <row r="93" spans="1:29" ht="30" customHeight="1">
      <c r="A93" s="23" t="s">
        <v>286</v>
      </c>
      <c r="B93" s="14">
        <v>92</v>
      </c>
      <c r="C93" s="16">
        <v>2203</v>
      </c>
      <c r="D93" s="26" t="s">
        <v>273</v>
      </c>
      <c r="E93" s="26" t="s">
        <v>187</v>
      </c>
      <c r="F93" s="30" t="s">
        <v>287</v>
      </c>
      <c r="G93" s="28" t="s">
        <v>581</v>
      </c>
      <c r="H93" s="29" t="s">
        <v>582</v>
      </c>
      <c r="I93" s="26" t="s">
        <v>583</v>
      </c>
      <c r="J93" s="26" t="s">
        <v>179</v>
      </c>
      <c r="K93" s="26" t="s">
        <v>179</v>
      </c>
      <c r="L93" s="26" t="s">
        <v>179</v>
      </c>
      <c r="M93" s="26" t="s">
        <v>179</v>
      </c>
      <c r="N93" s="30" t="s">
        <v>551</v>
      </c>
      <c r="O93" s="26" t="s">
        <v>188</v>
      </c>
      <c r="P93" s="26" t="s">
        <v>201</v>
      </c>
      <c r="Q93" s="26" t="s">
        <v>179</v>
      </c>
      <c r="R93" s="26">
        <v>1</v>
      </c>
      <c r="S93" s="26">
        <v>3</v>
      </c>
      <c r="T93" s="31" t="s">
        <v>288</v>
      </c>
      <c r="U93" s="26">
        <v>3</v>
      </c>
      <c r="V93" s="31" t="s">
        <v>289</v>
      </c>
      <c r="W93" s="26" t="s">
        <v>181</v>
      </c>
      <c r="X93" s="28" t="s">
        <v>290</v>
      </c>
      <c r="Y93" s="28" t="s">
        <v>291</v>
      </c>
      <c r="Z93" s="28" t="s">
        <v>203</v>
      </c>
      <c r="AA93" s="28" t="s">
        <v>179</v>
      </c>
      <c r="AB93" s="78" t="s">
        <v>529</v>
      </c>
    </row>
    <row r="94" spans="1:29" ht="30" customHeight="1">
      <c r="A94" s="23" t="s">
        <v>292</v>
      </c>
      <c r="B94" s="14">
        <v>93</v>
      </c>
      <c r="C94" s="16">
        <v>2204</v>
      </c>
      <c r="D94" s="26" t="s">
        <v>273</v>
      </c>
      <c r="E94" s="26" t="s">
        <v>187</v>
      </c>
      <c r="F94" s="30" t="s">
        <v>293</v>
      </c>
      <c r="G94" s="28" t="s">
        <v>294</v>
      </c>
      <c r="H94" s="29" t="s">
        <v>584</v>
      </c>
      <c r="I94" s="26" t="s">
        <v>295</v>
      </c>
      <c r="J94" s="26" t="s">
        <v>179</v>
      </c>
      <c r="K94" s="26" t="s">
        <v>179</v>
      </c>
      <c r="L94" s="26" t="s">
        <v>179</v>
      </c>
      <c r="M94" s="26" t="s">
        <v>179</v>
      </c>
      <c r="N94" s="30" t="s">
        <v>543</v>
      </c>
      <c r="O94" s="26" t="s">
        <v>179</v>
      </c>
      <c r="P94" s="26" t="s">
        <v>201</v>
      </c>
      <c r="Q94" s="26" t="s">
        <v>179</v>
      </c>
      <c r="R94" s="26">
        <v>1</v>
      </c>
      <c r="S94" s="26">
        <v>1</v>
      </c>
      <c r="T94" s="31" t="s">
        <v>179</v>
      </c>
      <c r="U94" s="26">
        <v>1</v>
      </c>
      <c r="V94" s="31" t="s">
        <v>179</v>
      </c>
      <c r="W94" s="26" t="s">
        <v>181</v>
      </c>
      <c r="X94" s="28" t="s">
        <v>179</v>
      </c>
      <c r="Y94" s="28" t="s">
        <v>296</v>
      </c>
      <c r="Z94" s="28" t="s">
        <v>297</v>
      </c>
      <c r="AA94" s="28" t="s">
        <v>179</v>
      </c>
      <c r="AB94" s="78" t="s">
        <v>529</v>
      </c>
    </row>
    <row r="95" spans="1:29" ht="30" customHeight="1">
      <c r="A95" s="23" t="s">
        <v>298</v>
      </c>
      <c r="B95" s="14">
        <v>94</v>
      </c>
      <c r="C95" s="16">
        <v>2205</v>
      </c>
      <c r="D95" s="26" t="s">
        <v>273</v>
      </c>
      <c r="E95" s="26" t="s">
        <v>187</v>
      </c>
      <c r="F95" s="30" t="s">
        <v>299</v>
      </c>
      <c r="G95" s="28" t="s">
        <v>585</v>
      </c>
      <c r="H95" s="29" t="s">
        <v>586</v>
      </c>
      <c r="I95" s="26" t="s">
        <v>587</v>
      </c>
      <c r="J95" s="26" t="s">
        <v>179</v>
      </c>
      <c r="K95" s="26" t="s">
        <v>179</v>
      </c>
      <c r="L95" s="26" t="s">
        <v>179</v>
      </c>
      <c r="M95" s="26" t="s">
        <v>179</v>
      </c>
      <c r="N95" s="30" t="s">
        <v>543</v>
      </c>
      <c r="O95" s="26" t="s">
        <v>179</v>
      </c>
      <c r="P95" s="26" t="s">
        <v>201</v>
      </c>
      <c r="Q95" s="26" t="s">
        <v>179</v>
      </c>
      <c r="R95" s="26">
        <v>1</v>
      </c>
      <c r="S95" s="26">
        <v>5</v>
      </c>
      <c r="T95" s="31" t="s">
        <v>179</v>
      </c>
      <c r="U95" s="26">
        <v>1</v>
      </c>
      <c r="V95" s="31" t="s">
        <v>179</v>
      </c>
      <c r="W95" s="26" t="s">
        <v>181</v>
      </c>
      <c r="X95" s="28" t="s">
        <v>179</v>
      </c>
      <c r="Y95" s="28" t="s">
        <v>300</v>
      </c>
      <c r="Z95" s="28" t="s">
        <v>301</v>
      </c>
      <c r="AA95" s="28" t="s">
        <v>179</v>
      </c>
      <c r="AB95" s="78" t="s">
        <v>529</v>
      </c>
    </row>
    <row r="96" spans="1:29" ht="30" customHeight="1">
      <c r="A96" s="35" t="s">
        <v>302</v>
      </c>
      <c r="B96" s="14">
        <v>95</v>
      </c>
      <c r="C96" s="16">
        <v>2206</v>
      </c>
      <c r="D96" s="26" t="s">
        <v>273</v>
      </c>
      <c r="E96" s="26" t="s">
        <v>187</v>
      </c>
      <c r="F96" s="30" t="s">
        <v>303</v>
      </c>
      <c r="G96" s="28" t="s">
        <v>304</v>
      </c>
      <c r="H96" s="29" t="s">
        <v>588</v>
      </c>
      <c r="I96" s="26" t="s">
        <v>589</v>
      </c>
      <c r="J96" s="26" t="s">
        <v>590</v>
      </c>
      <c r="K96" s="26" t="s">
        <v>179</v>
      </c>
      <c r="L96" s="26" t="s">
        <v>179</v>
      </c>
      <c r="M96" s="26" t="s">
        <v>179</v>
      </c>
      <c r="N96" s="30" t="s">
        <v>551</v>
      </c>
      <c r="O96" s="26" t="s">
        <v>188</v>
      </c>
      <c r="P96" s="26" t="s">
        <v>201</v>
      </c>
      <c r="Q96" s="26" t="s">
        <v>179</v>
      </c>
      <c r="R96" s="26">
        <v>2</v>
      </c>
      <c r="S96" s="26">
        <v>3</v>
      </c>
      <c r="T96" s="31" t="s">
        <v>179</v>
      </c>
      <c r="U96" s="26">
        <v>1</v>
      </c>
      <c r="V96" s="31" t="s">
        <v>179</v>
      </c>
      <c r="W96" s="26" t="s">
        <v>181</v>
      </c>
      <c r="X96" s="28" t="s">
        <v>179</v>
      </c>
      <c r="Y96" s="28" t="s">
        <v>305</v>
      </c>
      <c r="Z96" s="28" t="s">
        <v>591</v>
      </c>
      <c r="AA96" s="28" t="s">
        <v>179</v>
      </c>
      <c r="AB96" s="78" t="s">
        <v>529</v>
      </c>
    </row>
    <row r="97" spans="1:28" ht="30" customHeight="1">
      <c r="A97" s="23" t="s">
        <v>316</v>
      </c>
      <c r="B97" s="14">
        <v>96</v>
      </c>
      <c r="C97" s="16">
        <v>2209</v>
      </c>
      <c r="D97" s="26" t="s">
        <v>273</v>
      </c>
      <c r="E97" s="26" t="s">
        <v>187</v>
      </c>
      <c r="F97" s="30" t="s">
        <v>317</v>
      </c>
      <c r="G97" s="28" t="s">
        <v>318</v>
      </c>
      <c r="H97" s="29" t="s">
        <v>598</v>
      </c>
      <c r="I97" s="26" t="s">
        <v>599</v>
      </c>
      <c r="J97" s="26" t="s">
        <v>600</v>
      </c>
      <c r="K97" s="26" t="s">
        <v>179</v>
      </c>
      <c r="L97" s="26" t="s">
        <v>179</v>
      </c>
      <c r="M97" s="26" t="s">
        <v>179</v>
      </c>
      <c r="N97" s="30" t="s">
        <v>580</v>
      </c>
      <c r="O97" s="26" t="s">
        <v>179</v>
      </c>
      <c r="P97" s="26" t="s">
        <v>179</v>
      </c>
      <c r="Q97" s="26" t="s">
        <v>180</v>
      </c>
      <c r="R97" s="26">
        <v>1</v>
      </c>
      <c r="S97" s="26">
        <v>2</v>
      </c>
      <c r="T97" s="31" t="s">
        <v>179</v>
      </c>
      <c r="U97" s="26">
        <v>1</v>
      </c>
      <c r="V97" s="31" t="s">
        <v>179</v>
      </c>
      <c r="W97" s="26" t="s">
        <v>181</v>
      </c>
      <c r="X97" s="28" t="s">
        <v>179</v>
      </c>
      <c r="Y97" s="28" t="s">
        <v>319</v>
      </c>
      <c r="Z97" s="28" t="s">
        <v>320</v>
      </c>
      <c r="AA97" s="28" t="s">
        <v>321</v>
      </c>
      <c r="AB97" s="78" t="s">
        <v>529</v>
      </c>
    </row>
    <row r="98" spans="1:28" ht="30" customHeight="1">
      <c r="A98" s="23" t="s">
        <v>322</v>
      </c>
      <c r="B98" s="14">
        <v>97</v>
      </c>
      <c r="C98" s="16">
        <v>2210</v>
      </c>
      <c r="D98" s="26" t="s">
        <v>273</v>
      </c>
      <c r="E98" s="26" t="s">
        <v>187</v>
      </c>
      <c r="F98" s="30" t="s">
        <v>601</v>
      </c>
      <c r="G98" s="28" t="s">
        <v>323</v>
      </c>
      <c r="H98" s="29" t="s">
        <v>602</v>
      </c>
      <c r="I98" s="26" t="s">
        <v>324</v>
      </c>
      <c r="J98" s="26" t="s">
        <v>179</v>
      </c>
      <c r="K98" s="26" t="s">
        <v>179</v>
      </c>
      <c r="L98" s="26" t="s">
        <v>179</v>
      </c>
      <c r="M98" s="26" t="s">
        <v>179</v>
      </c>
      <c r="N98" s="30" t="s">
        <v>536</v>
      </c>
      <c r="O98" s="26" t="s">
        <v>188</v>
      </c>
      <c r="P98" s="26" t="s">
        <v>179</v>
      </c>
      <c r="Q98" s="26" t="s">
        <v>179</v>
      </c>
      <c r="R98" s="26">
        <v>1</v>
      </c>
      <c r="S98" s="26">
        <v>3</v>
      </c>
      <c r="T98" s="31" t="s">
        <v>179</v>
      </c>
      <c r="U98" s="26" t="s">
        <v>537</v>
      </c>
      <c r="V98" s="31" t="s">
        <v>179</v>
      </c>
      <c r="W98" s="26" t="s">
        <v>181</v>
      </c>
      <c r="X98" s="28" t="s">
        <v>179</v>
      </c>
      <c r="Y98" s="28" t="s">
        <v>325</v>
      </c>
      <c r="Z98" s="28" t="s">
        <v>252</v>
      </c>
      <c r="AA98" s="28" t="s">
        <v>179</v>
      </c>
      <c r="AB98" s="78" t="s">
        <v>529</v>
      </c>
    </row>
    <row r="99" spans="1:28" ht="30" customHeight="1">
      <c r="A99" s="23" t="s">
        <v>326</v>
      </c>
      <c r="B99" s="14">
        <v>98</v>
      </c>
      <c r="C99" s="16">
        <v>2211</v>
      </c>
      <c r="D99" s="26" t="s">
        <v>273</v>
      </c>
      <c r="E99" s="26" t="s">
        <v>187</v>
      </c>
      <c r="F99" s="27" t="s">
        <v>603</v>
      </c>
      <c r="G99" s="28" t="s">
        <v>327</v>
      </c>
      <c r="H99" s="29" t="s">
        <v>604</v>
      </c>
      <c r="I99" s="26" t="s">
        <v>605</v>
      </c>
      <c r="J99" s="26" t="s">
        <v>179</v>
      </c>
      <c r="K99" s="26" t="s">
        <v>179</v>
      </c>
      <c r="L99" s="26" t="s">
        <v>179</v>
      </c>
      <c r="M99" s="26" t="s">
        <v>179</v>
      </c>
      <c r="N99" s="30" t="s">
        <v>580</v>
      </c>
      <c r="O99" s="26" t="s">
        <v>179</v>
      </c>
      <c r="P99" s="26" t="s">
        <v>179</v>
      </c>
      <c r="Q99" s="26" t="s">
        <v>180</v>
      </c>
      <c r="R99" s="26">
        <v>1</v>
      </c>
      <c r="S99" s="26">
        <v>4</v>
      </c>
      <c r="T99" s="31" t="s">
        <v>266</v>
      </c>
      <c r="U99" s="26">
        <v>1</v>
      </c>
      <c r="V99" s="31" t="s">
        <v>179</v>
      </c>
      <c r="W99" s="26" t="s">
        <v>181</v>
      </c>
      <c r="X99" s="28" t="s">
        <v>179</v>
      </c>
      <c r="Y99" s="28" t="s">
        <v>208</v>
      </c>
      <c r="Z99" s="28" t="s">
        <v>328</v>
      </c>
      <c r="AA99" s="28" t="s">
        <v>179</v>
      </c>
      <c r="AB99" s="78" t="s">
        <v>529</v>
      </c>
    </row>
    <row r="100" spans="1:28" ht="30" customHeight="1">
      <c r="A100" s="23" t="s">
        <v>329</v>
      </c>
      <c r="B100" s="14">
        <v>99</v>
      </c>
      <c r="C100" s="16">
        <v>2212</v>
      </c>
      <c r="D100" s="26" t="s">
        <v>273</v>
      </c>
      <c r="E100" s="26" t="s">
        <v>187</v>
      </c>
      <c r="F100" s="30" t="s">
        <v>330</v>
      </c>
      <c r="G100" s="28" t="s">
        <v>331</v>
      </c>
      <c r="H100" s="29" t="s">
        <v>606</v>
      </c>
      <c r="I100" s="26" t="s">
        <v>607</v>
      </c>
      <c r="J100" s="26" t="s">
        <v>179</v>
      </c>
      <c r="K100" s="26" t="s">
        <v>179</v>
      </c>
      <c r="L100" s="26" t="s">
        <v>179</v>
      </c>
      <c r="M100" s="26" t="s">
        <v>179</v>
      </c>
      <c r="N100" s="30" t="s">
        <v>543</v>
      </c>
      <c r="O100" s="26" t="s">
        <v>179</v>
      </c>
      <c r="P100" s="26" t="s">
        <v>201</v>
      </c>
      <c r="Q100" s="26" t="s">
        <v>179</v>
      </c>
      <c r="R100" s="26">
        <v>1</v>
      </c>
      <c r="S100" s="26">
        <v>4</v>
      </c>
      <c r="T100" s="31" t="s">
        <v>179</v>
      </c>
      <c r="U100" s="26">
        <v>2</v>
      </c>
      <c r="V100" s="31" t="s">
        <v>179</v>
      </c>
      <c r="W100" s="26" t="s">
        <v>181</v>
      </c>
      <c r="X100" s="28" t="s">
        <v>179</v>
      </c>
      <c r="Y100" s="28" t="s">
        <v>332</v>
      </c>
      <c r="Z100" s="28" t="s">
        <v>209</v>
      </c>
      <c r="AA100" s="28" t="s">
        <v>179</v>
      </c>
      <c r="AB100" s="78" t="s">
        <v>529</v>
      </c>
    </row>
    <row r="101" spans="1:28" ht="30" customHeight="1">
      <c r="A101" s="23" t="s">
        <v>333</v>
      </c>
      <c r="B101" s="14">
        <v>100</v>
      </c>
      <c r="C101" s="16">
        <v>2213</v>
      </c>
      <c r="D101" s="26" t="s">
        <v>273</v>
      </c>
      <c r="E101" s="26" t="s">
        <v>187</v>
      </c>
      <c r="F101" s="30" t="s">
        <v>334</v>
      </c>
      <c r="G101" s="28" t="s">
        <v>608</v>
      </c>
      <c r="H101" s="29" t="s">
        <v>609</v>
      </c>
      <c r="I101" s="26" t="s">
        <v>610</v>
      </c>
      <c r="J101" s="26" t="s">
        <v>179</v>
      </c>
      <c r="K101" s="26" t="s">
        <v>179</v>
      </c>
      <c r="L101" s="26" t="s">
        <v>179</v>
      </c>
      <c r="M101" s="26" t="s">
        <v>179</v>
      </c>
      <c r="N101" s="30" t="s">
        <v>543</v>
      </c>
      <c r="O101" s="26" t="s">
        <v>179</v>
      </c>
      <c r="P101" s="26" t="s">
        <v>201</v>
      </c>
      <c r="Q101" s="26" t="s">
        <v>179</v>
      </c>
      <c r="R101" s="26">
        <v>1</v>
      </c>
      <c r="S101" s="26">
        <v>3</v>
      </c>
      <c r="T101" s="31" t="s">
        <v>179</v>
      </c>
      <c r="U101" s="26">
        <v>2</v>
      </c>
      <c r="V101" s="31" t="s">
        <v>179</v>
      </c>
      <c r="W101" s="26" t="s">
        <v>181</v>
      </c>
      <c r="X101" s="28" t="s">
        <v>179</v>
      </c>
      <c r="Y101" s="28" t="s">
        <v>335</v>
      </c>
      <c r="Z101" s="28" t="s">
        <v>336</v>
      </c>
      <c r="AA101" s="28" t="s">
        <v>179</v>
      </c>
      <c r="AB101" s="78" t="s">
        <v>529</v>
      </c>
    </row>
    <row r="102" spans="1:28" ht="30" customHeight="1">
      <c r="A102" s="23" t="s">
        <v>344</v>
      </c>
      <c r="B102" s="14">
        <v>101</v>
      </c>
      <c r="C102" s="16">
        <v>2215</v>
      </c>
      <c r="D102" s="26" t="s">
        <v>273</v>
      </c>
      <c r="E102" s="26" t="s">
        <v>187</v>
      </c>
      <c r="F102" s="30" t="s">
        <v>613</v>
      </c>
      <c r="G102" s="28" t="s">
        <v>614</v>
      </c>
      <c r="H102" s="29" t="s">
        <v>615</v>
      </c>
      <c r="I102" s="26" t="s">
        <v>616</v>
      </c>
      <c r="J102" s="26" t="s">
        <v>179</v>
      </c>
      <c r="K102" s="26" t="s">
        <v>179</v>
      </c>
      <c r="L102" s="26" t="s">
        <v>179</v>
      </c>
      <c r="M102" s="26" t="s">
        <v>179</v>
      </c>
      <c r="N102" s="30" t="s">
        <v>543</v>
      </c>
      <c r="O102" s="26" t="s">
        <v>179</v>
      </c>
      <c r="P102" s="26" t="s">
        <v>201</v>
      </c>
      <c r="Q102" s="26" t="s">
        <v>179</v>
      </c>
      <c r="R102" s="26">
        <v>1</v>
      </c>
      <c r="S102" s="26">
        <v>2</v>
      </c>
      <c r="T102" s="31" t="s">
        <v>179</v>
      </c>
      <c r="U102" s="26" t="s">
        <v>537</v>
      </c>
      <c r="V102" s="31" t="s">
        <v>179</v>
      </c>
      <c r="W102" s="26" t="s">
        <v>181</v>
      </c>
      <c r="X102" s="28" t="s">
        <v>179</v>
      </c>
      <c r="Y102" s="28" t="s">
        <v>208</v>
      </c>
      <c r="Z102" s="28" t="s">
        <v>345</v>
      </c>
      <c r="AA102" s="28" t="s">
        <v>179</v>
      </c>
      <c r="AB102" s="78" t="s">
        <v>529</v>
      </c>
    </row>
    <row r="103" spans="1:28" ht="30" customHeight="1">
      <c r="A103" s="23" t="s">
        <v>352</v>
      </c>
      <c r="B103" s="14">
        <v>102</v>
      </c>
      <c r="C103" s="16">
        <v>2217</v>
      </c>
      <c r="D103" s="26" t="s">
        <v>273</v>
      </c>
      <c r="E103" s="26" t="s">
        <v>187</v>
      </c>
      <c r="F103" s="30" t="s">
        <v>353</v>
      </c>
      <c r="G103" s="28" t="s">
        <v>354</v>
      </c>
      <c r="H103" s="29" t="s">
        <v>620</v>
      </c>
      <c r="I103" s="26" t="s">
        <v>355</v>
      </c>
      <c r="J103" s="26" t="s">
        <v>356</v>
      </c>
      <c r="K103" s="26" t="s">
        <v>357</v>
      </c>
      <c r="L103" s="26" t="s">
        <v>358</v>
      </c>
      <c r="M103" s="26" t="s">
        <v>179</v>
      </c>
      <c r="N103" s="30" t="s">
        <v>551</v>
      </c>
      <c r="O103" s="26" t="s">
        <v>188</v>
      </c>
      <c r="P103" s="26" t="s">
        <v>201</v>
      </c>
      <c r="Q103" s="26" t="s">
        <v>179</v>
      </c>
      <c r="R103" s="26">
        <v>2</v>
      </c>
      <c r="S103" s="26">
        <v>2</v>
      </c>
      <c r="T103" s="31" t="s">
        <v>179</v>
      </c>
      <c r="U103" s="26">
        <v>2</v>
      </c>
      <c r="V103" s="31" t="s">
        <v>179</v>
      </c>
      <c r="W103" s="26" t="s">
        <v>181</v>
      </c>
      <c r="X103" s="28" t="s">
        <v>179</v>
      </c>
      <c r="Y103" s="28" t="s">
        <v>359</v>
      </c>
      <c r="Z103" s="28" t="s">
        <v>209</v>
      </c>
      <c r="AA103" s="28" t="s">
        <v>179</v>
      </c>
      <c r="AB103" s="78" t="s">
        <v>529</v>
      </c>
    </row>
    <row r="104" spans="1:28" ht="30" customHeight="1">
      <c r="A104" s="23" t="s">
        <v>360</v>
      </c>
      <c r="B104" s="14">
        <v>103</v>
      </c>
      <c r="C104" s="17">
        <v>2301</v>
      </c>
      <c r="D104" s="26" t="s">
        <v>361</v>
      </c>
      <c r="E104" s="26" t="s">
        <v>187</v>
      </c>
      <c r="F104" s="30" t="s">
        <v>362</v>
      </c>
      <c r="G104" s="28" t="s">
        <v>363</v>
      </c>
      <c r="H104" s="29" t="s">
        <v>621</v>
      </c>
      <c r="I104" s="26" t="s">
        <v>622</v>
      </c>
      <c r="J104" s="26" t="s">
        <v>179</v>
      </c>
      <c r="K104" s="26" t="s">
        <v>179</v>
      </c>
      <c r="L104" s="26" t="s">
        <v>179</v>
      </c>
      <c r="M104" s="26" t="s">
        <v>179</v>
      </c>
      <c r="N104" s="30" t="s">
        <v>580</v>
      </c>
      <c r="O104" s="26" t="s">
        <v>179</v>
      </c>
      <c r="P104" s="26" t="s">
        <v>179</v>
      </c>
      <c r="Q104" s="26" t="s">
        <v>180</v>
      </c>
      <c r="R104" s="26">
        <v>1</v>
      </c>
      <c r="S104" s="26">
        <v>3</v>
      </c>
      <c r="T104" s="31" t="s">
        <v>179</v>
      </c>
      <c r="U104" s="26">
        <v>1</v>
      </c>
      <c r="V104" s="31" t="s">
        <v>179</v>
      </c>
      <c r="W104" s="26" t="s">
        <v>181</v>
      </c>
      <c r="X104" s="28" t="s">
        <v>179</v>
      </c>
      <c r="Y104" s="28" t="s">
        <v>364</v>
      </c>
      <c r="Z104" s="28" t="s">
        <v>365</v>
      </c>
      <c r="AA104" s="28" t="s">
        <v>179</v>
      </c>
      <c r="AB104" s="78" t="s">
        <v>529</v>
      </c>
    </row>
    <row r="105" spans="1:28" ht="30" customHeight="1">
      <c r="A105" s="23" t="s">
        <v>366</v>
      </c>
      <c r="B105" s="14">
        <v>104</v>
      </c>
      <c r="C105" s="17">
        <v>2302</v>
      </c>
      <c r="D105" s="26" t="s">
        <v>361</v>
      </c>
      <c r="E105" s="26" t="s">
        <v>187</v>
      </c>
      <c r="F105" s="30" t="s">
        <v>367</v>
      </c>
      <c r="G105" s="38" t="s">
        <v>623</v>
      </c>
      <c r="H105" s="29" t="s">
        <v>624</v>
      </c>
      <c r="I105" s="26" t="s">
        <v>625</v>
      </c>
      <c r="J105" s="26" t="s">
        <v>626</v>
      </c>
      <c r="K105" s="26" t="s">
        <v>179</v>
      </c>
      <c r="L105" s="26" t="s">
        <v>179</v>
      </c>
      <c r="M105" s="26" t="s">
        <v>179</v>
      </c>
      <c r="N105" s="30" t="s">
        <v>580</v>
      </c>
      <c r="O105" s="26" t="s">
        <v>179</v>
      </c>
      <c r="P105" s="26" t="s">
        <v>179</v>
      </c>
      <c r="Q105" s="26" t="s">
        <v>180</v>
      </c>
      <c r="R105" s="26">
        <v>1</v>
      </c>
      <c r="S105" s="26">
        <v>2</v>
      </c>
      <c r="T105" s="31" t="s">
        <v>179</v>
      </c>
      <c r="U105" s="26">
        <v>1</v>
      </c>
      <c r="V105" s="31" t="s">
        <v>179</v>
      </c>
      <c r="W105" s="26" t="s">
        <v>181</v>
      </c>
      <c r="X105" s="28" t="s">
        <v>179</v>
      </c>
      <c r="Y105" s="28" t="s">
        <v>368</v>
      </c>
      <c r="Z105" s="28" t="s">
        <v>203</v>
      </c>
      <c r="AA105" s="28" t="s">
        <v>179</v>
      </c>
      <c r="AB105" s="78" t="s">
        <v>529</v>
      </c>
    </row>
    <row r="106" spans="1:28" ht="30" customHeight="1">
      <c r="A106" s="23" t="s">
        <v>369</v>
      </c>
      <c r="B106" s="14">
        <v>105</v>
      </c>
      <c r="C106" s="17">
        <v>2303</v>
      </c>
      <c r="D106" s="26" t="s">
        <v>361</v>
      </c>
      <c r="E106" s="26" t="s">
        <v>187</v>
      </c>
      <c r="F106" s="30" t="s">
        <v>627</v>
      </c>
      <c r="G106" s="39" t="s">
        <v>628</v>
      </c>
      <c r="H106" s="29" t="s">
        <v>629</v>
      </c>
      <c r="I106" s="26" t="s">
        <v>630</v>
      </c>
      <c r="J106" s="26" t="s">
        <v>179</v>
      </c>
      <c r="K106" s="26" t="s">
        <v>179</v>
      </c>
      <c r="L106" s="26" t="s">
        <v>179</v>
      </c>
      <c r="M106" s="26" t="s">
        <v>179</v>
      </c>
      <c r="N106" s="30" t="s">
        <v>547</v>
      </c>
      <c r="O106" s="26" t="s">
        <v>188</v>
      </c>
      <c r="P106" s="26" t="s">
        <v>201</v>
      </c>
      <c r="Q106" s="26" t="s">
        <v>180</v>
      </c>
      <c r="R106" s="26">
        <v>3</v>
      </c>
      <c r="S106" s="26">
        <v>5</v>
      </c>
      <c r="T106" s="31" t="s">
        <v>179</v>
      </c>
      <c r="U106" s="26">
        <v>3</v>
      </c>
      <c r="V106" s="31" t="s">
        <v>179</v>
      </c>
      <c r="W106" s="26" t="s">
        <v>181</v>
      </c>
      <c r="X106" s="28" t="s">
        <v>370</v>
      </c>
      <c r="Y106" s="28" t="s">
        <v>371</v>
      </c>
      <c r="Z106" s="28" t="s">
        <v>372</v>
      </c>
      <c r="AA106" s="28" t="s">
        <v>373</v>
      </c>
      <c r="AB106" s="78" t="s">
        <v>529</v>
      </c>
    </row>
    <row r="107" spans="1:28" ht="30" customHeight="1">
      <c r="A107" s="23" t="s">
        <v>389</v>
      </c>
      <c r="B107" s="14">
        <v>106</v>
      </c>
      <c r="C107" s="17">
        <v>2307</v>
      </c>
      <c r="D107" s="26" t="s">
        <v>361</v>
      </c>
      <c r="E107" s="26" t="s">
        <v>187</v>
      </c>
      <c r="F107" s="30" t="s">
        <v>390</v>
      </c>
      <c r="G107" s="28" t="s">
        <v>391</v>
      </c>
      <c r="H107" s="29" t="s">
        <v>637</v>
      </c>
      <c r="I107" s="26" t="s">
        <v>392</v>
      </c>
      <c r="J107" s="26" t="s">
        <v>179</v>
      </c>
      <c r="K107" s="26" t="s">
        <v>179</v>
      </c>
      <c r="L107" s="26" t="s">
        <v>179</v>
      </c>
      <c r="M107" s="26" t="s">
        <v>179</v>
      </c>
      <c r="N107" s="30" t="s">
        <v>580</v>
      </c>
      <c r="O107" s="26" t="s">
        <v>179</v>
      </c>
      <c r="P107" s="26" t="s">
        <v>179</v>
      </c>
      <c r="Q107" s="26" t="s">
        <v>180</v>
      </c>
      <c r="R107" s="26">
        <v>1</v>
      </c>
      <c r="S107" s="26">
        <v>2</v>
      </c>
      <c r="T107" s="31" t="s">
        <v>179</v>
      </c>
      <c r="U107" s="26" t="s">
        <v>537</v>
      </c>
      <c r="V107" s="31" t="s">
        <v>179</v>
      </c>
      <c r="W107" s="26" t="s">
        <v>181</v>
      </c>
      <c r="X107" s="28" t="s">
        <v>179</v>
      </c>
      <c r="Y107" s="28" t="s">
        <v>393</v>
      </c>
      <c r="Z107" s="28" t="s">
        <v>394</v>
      </c>
      <c r="AA107" s="28" t="s">
        <v>179</v>
      </c>
      <c r="AB107" s="78" t="s">
        <v>529</v>
      </c>
    </row>
    <row r="108" spans="1:28" ht="30" customHeight="1">
      <c r="A108" s="37" t="s">
        <v>395</v>
      </c>
      <c r="B108" s="14">
        <v>107</v>
      </c>
      <c r="C108" s="17">
        <v>2308</v>
      </c>
      <c r="D108" s="26" t="s">
        <v>361</v>
      </c>
      <c r="E108" s="26" t="s">
        <v>187</v>
      </c>
      <c r="F108" s="30" t="s">
        <v>396</v>
      </c>
      <c r="G108" s="28" t="s">
        <v>397</v>
      </c>
      <c r="H108" s="29" t="s">
        <v>638</v>
      </c>
      <c r="I108" s="26" t="s">
        <v>398</v>
      </c>
      <c r="J108" s="26" t="s">
        <v>639</v>
      </c>
      <c r="K108" s="26" t="s">
        <v>179</v>
      </c>
      <c r="L108" s="26" t="s">
        <v>179</v>
      </c>
      <c r="M108" s="26" t="s">
        <v>179</v>
      </c>
      <c r="N108" s="30" t="s">
        <v>580</v>
      </c>
      <c r="O108" s="26" t="s">
        <v>179</v>
      </c>
      <c r="P108" s="26" t="s">
        <v>179</v>
      </c>
      <c r="Q108" s="26" t="s">
        <v>180</v>
      </c>
      <c r="R108" s="26">
        <v>1</v>
      </c>
      <c r="S108" s="26">
        <v>2</v>
      </c>
      <c r="T108" s="31" t="s">
        <v>179</v>
      </c>
      <c r="U108" s="26" t="s">
        <v>537</v>
      </c>
      <c r="V108" s="31" t="s">
        <v>179</v>
      </c>
      <c r="W108" s="26" t="s">
        <v>181</v>
      </c>
      <c r="X108" s="28" t="s">
        <v>179</v>
      </c>
      <c r="Y108" s="28" t="s">
        <v>393</v>
      </c>
      <c r="Z108" s="28" t="s">
        <v>394</v>
      </c>
      <c r="AA108" s="28" t="s">
        <v>179</v>
      </c>
      <c r="AB108" s="78" t="s">
        <v>529</v>
      </c>
    </row>
    <row r="109" spans="1:28" ht="30" customHeight="1">
      <c r="A109" s="40" t="s">
        <v>399</v>
      </c>
      <c r="B109" s="14">
        <v>108</v>
      </c>
      <c r="C109" s="17">
        <v>2309</v>
      </c>
      <c r="D109" s="26" t="s">
        <v>361</v>
      </c>
      <c r="E109" s="26" t="s">
        <v>187</v>
      </c>
      <c r="F109" s="30" t="s">
        <v>640</v>
      </c>
      <c r="G109" s="28" t="s">
        <v>400</v>
      </c>
      <c r="H109" s="29" t="s">
        <v>641</v>
      </c>
      <c r="I109" s="26" t="s">
        <v>401</v>
      </c>
      <c r="J109" s="26" t="s">
        <v>179</v>
      </c>
      <c r="K109" s="26" t="s">
        <v>179</v>
      </c>
      <c r="L109" s="26" t="s">
        <v>179</v>
      </c>
      <c r="M109" s="26" t="s">
        <v>179</v>
      </c>
      <c r="N109" s="30" t="s">
        <v>536</v>
      </c>
      <c r="O109" s="29" t="s">
        <v>188</v>
      </c>
      <c r="P109" s="26"/>
      <c r="Q109" s="26"/>
      <c r="R109" s="26">
        <v>1</v>
      </c>
      <c r="S109" s="26">
        <v>3</v>
      </c>
      <c r="T109" s="31" t="s">
        <v>179</v>
      </c>
      <c r="U109" s="26">
        <v>2</v>
      </c>
      <c r="V109" s="31" t="s">
        <v>179</v>
      </c>
      <c r="W109" s="26" t="s">
        <v>181</v>
      </c>
      <c r="X109" s="28" t="s">
        <v>179</v>
      </c>
      <c r="Y109" s="28" t="s">
        <v>402</v>
      </c>
      <c r="Z109" s="28" t="s">
        <v>191</v>
      </c>
      <c r="AA109" s="28" t="s">
        <v>179</v>
      </c>
      <c r="AB109" s="78" t="s">
        <v>529</v>
      </c>
    </row>
    <row r="110" spans="1:28" ht="30" customHeight="1">
      <c r="A110" s="41" t="s">
        <v>403</v>
      </c>
      <c r="B110" s="14">
        <v>109</v>
      </c>
      <c r="C110" s="17">
        <v>2310</v>
      </c>
      <c r="D110" s="26" t="s">
        <v>361</v>
      </c>
      <c r="E110" s="26" t="s">
        <v>187</v>
      </c>
      <c r="F110" s="30" t="s">
        <v>404</v>
      </c>
      <c r="G110" s="28" t="s">
        <v>642</v>
      </c>
      <c r="H110" s="29" t="s">
        <v>643</v>
      </c>
      <c r="I110" s="26" t="s">
        <v>405</v>
      </c>
      <c r="J110" s="26"/>
      <c r="K110" s="26"/>
      <c r="L110" s="26"/>
      <c r="M110" s="26"/>
      <c r="N110" s="30" t="s">
        <v>543</v>
      </c>
      <c r="O110" s="29" t="s">
        <v>179</v>
      </c>
      <c r="P110" s="26" t="s">
        <v>201</v>
      </c>
      <c r="Q110" s="26" t="s">
        <v>179</v>
      </c>
      <c r="R110" s="26">
        <v>1</v>
      </c>
      <c r="S110" s="26">
        <v>2</v>
      </c>
      <c r="T110" s="31" t="s">
        <v>179</v>
      </c>
      <c r="U110" s="26">
        <v>1</v>
      </c>
      <c r="V110" s="31" t="s">
        <v>179</v>
      </c>
      <c r="W110" s="26" t="s">
        <v>181</v>
      </c>
      <c r="X110" s="28" t="s">
        <v>179</v>
      </c>
      <c r="Y110" s="28" t="s">
        <v>644</v>
      </c>
      <c r="Z110" s="28" t="s">
        <v>179</v>
      </c>
      <c r="AA110" s="28" t="s">
        <v>179</v>
      </c>
      <c r="AB110" s="78" t="s">
        <v>529</v>
      </c>
    </row>
    <row r="111" spans="1:28" ht="30" customHeight="1">
      <c r="A111" s="41" t="s">
        <v>645</v>
      </c>
      <c r="B111" s="14">
        <v>110</v>
      </c>
      <c r="C111" s="17">
        <v>2311</v>
      </c>
      <c r="D111" s="26" t="s">
        <v>361</v>
      </c>
      <c r="E111" s="26" t="s">
        <v>187</v>
      </c>
      <c r="F111" s="30" t="s">
        <v>646</v>
      </c>
      <c r="G111" s="28" t="s">
        <v>647</v>
      </c>
      <c r="H111" s="29" t="s">
        <v>648</v>
      </c>
      <c r="I111" s="26" t="s">
        <v>649</v>
      </c>
      <c r="J111" s="26" t="s">
        <v>179</v>
      </c>
      <c r="K111" s="26" t="s">
        <v>179</v>
      </c>
      <c r="L111" s="26" t="s">
        <v>179</v>
      </c>
      <c r="M111" s="26" t="s">
        <v>179</v>
      </c>
      <c r="N111" s="30" t="s">
        <v>543</v>
      </c>
      <c r="O111" s="29" t="s">
        <v>179</v>
      </c>
      <c r="P111" s="26" t="s">
        <v>201</v>
      </c>
      <c r="Q111" s="26" t="s">
        <v>179</v>
      </c>
      <c r="R111" s="26">
        <v>1</v>
      </c>
      <c r="S111" s="26">
        <v>3</v>
      </c>
      <c r="T111" s="31" t="s">
        <v>179</v>
      </c>
      <c r="U111" s="26" t="s">
        <v>537</v>
      </c>
      <c r="V111" s="31" t="s">
        <v>179</v>
      </c>
      <c r="W111" s="26" t="s">
        <v>181</v>
      </c>
      <c r="X111" s="28" t="s">
        <v>179</v>
      </c>
      <c r="Y111" s="28" t="s">
        <v>650</v>
      </c>
      <c r="Z111" s="28" t="s">
        <v>394</v>
      </c>
      <c r="AA111" s="28" t="s">
        <v>179</v>
      </c>
      <c r="AB111" s="78" t="s">
        <v>529</v>
      </c>
    </row>
    <row r="112" spans="1:28" ht="30" customHeight="1">
      <c r="A112" s="23" t="s">
        <v>406</v>
      </c>
      <c r="B112" s="14">
        <v>111</v>
      </c>
      <c r="C112" s="18">
        <v>2401</v>
      </c>
      <c r="D112" s="26" t="s">
        <v>407</v>
      </c>
      <c r="E112" s="26" t="s">
        <v>187</v>
      </c>
      <c r="F112" s="30" t="s">
        <v>651</v>
      </c>
      <c r="G112" s="38" t="s">
        <v>652</v>
      </c>
      <c r="H112" s="29" t="s">
        <v>653</v>
      </c>
      <c r="I112" s="26" t="s">
        <v>408</v>
      </c>
      <c r="J112" s="26" t="s">
        <v>179</v>
      </c>
      <c r="K112" s="26" t="s">
        <v>179</v>
      </c>
      <c r="L112" s="26" t="s">
        <v>179</v>
      </c>
      <c r="M112" s="26" t="s">
        <v>179</v>
      </c>
      <c r="N112" s="30" t="s">
        <v>543</v>
      </c>
      <c r="O112" s="26" t="s">
        <v>179</v>
      </c>
      <c r="P112" s="26" t="s">
        <v>201</v>
      </c>
      <c r="Q112" s="26" t="s">
        <v>179</v>
      </c>
      <c r="R112" s="26">
        <v>1</v>
      </c>
      <c r="S112" s="26">
        <v>6</v>
      </c>
      <c r="T112" s="31" t="s">
        <v>409</v>
      </c>
      <c r="U112" s="26" t="s">
        <v>537</v>
      </c>
      <c r="V112" s="31" t="s">
        <v>179</v>
      </c>
      <c r="W112" s="26" t="s">
        <v>181</v>
      </c>
      <c r="X112" s="28" t="s">
        <v>179</v>
      </c>
      <c r="Y112" s="28" t="s">
        <v>410</v>
      </c>
      <c r="Z112" s="28" t="s">
        <v>411</v>
      </c>
      <c r="AA112" s="28" t="s">
        <v>179</v>
      </c>
      <c r="AB112" s="78" t="s">
        <v>529</v>
      </c>
    </row>
    <row r="113" spans="1:28" ht="30" customHeight="1">
      <c r="A113" s="23" t="s">
        <v>412</v>
      </c>
      <c r="B113" s="14">
        <v>112</v>
      </c>
      <c r="C113" s="18">
        <v>2402</v>
      </c>
      <c r="D113" s="26" t="s">
        <v>407</v>
      </c>
      <c r="E113" s="26" t="s">
        <v>187</v>
      </c>
      <c r="F113" s="30" t="s">
        <v>413</v>
      </c>
      <c r="G113" s="28" t="s">
        <v>414</v>
      </c>
      <c r="H113" s="29" t="s">
        <v>654</v>
      </c>
      <c r="I113" s="26" t="s">
        <v>415</v>
      </c>
      <c r="J113" s="26" t="s">
        <v>179</v>
      </c>
      <c r="K113" s="26" t="s">
        <v>179</v>
      </c>
      <c r="L113" s="26" t="s">
        <v>179</v>
      </c>
      <c r="M113" s="26" t="s">
        <v>179</v>
      </c>
      <c r="N113" s="30" t="s">
        <v>567</v>
      </c>
      <c r="O113" s="26" t="s">
        <v>179</v>
      </c>
      <c r="P113" s="26" t="s">
        <v>201</v>
      </c>
      <c r="Q113" s="26" t="s">
        <v>180</v>
      </c>
      <c r="R113" s="26">
        <v>1</v>
      </c>
      <c r="S113" s="26">
        <v>2</v>
      </c>
      <c r="T113" s="31" t="s">
        <v>179</v>
      </c>
      <c r="U113" s="26">
        <v>1</v>
      </c>
      <c r="V113" s="31" t="s">
        <v>179</v>
      </c>
      <c r="W113" s="26" t="s">
        <v>181</v>
      </c>
      <c r="X113" s="28" t="s">
        <v>179</v>
      </c>
      <c r="Y113" s="28" t="s">
        <v>234</v>
      </c>
      <c r="Z113" s="28" t="s">
        <v>285</v>
      </c>
      <c r="AA113" s="28" t="s">
        <v>179</v>
      </c>
      <c r="AB113" s="78" t="s">
        <v>529</v>
      </c>
    </row>
    <row r="114" spans="1:28" ht="30" customHeight="1">
      <c r="A114" s="23" t="s">
        <v>530</v>
      </c>
      <c r="B114" s="14">
        <v>113</v>
      </c>
      <c r="C114" s="18">
        <v>2405</v>
      </c>
      <c r="D114" s="26" t="s">
        <v>407</v>
      </c>
      <c r="E114" s="26" t="s">
        <v>187</v>
      </c>
      <c r="F114" s="30" t="s">
        <v>424</v>
      </c>
      <c r="G114" s="28" t="s">
        <v>662</v>
      </c>
      <c r="H114" s="29" t="s">
        <v>663</v>
      </c>
      <c r="I114" s="26" t="s">
        <v>664</v>
      </c>
      <c r="J114" s="26" t="s">
        <v>179</v>
      </c>
      <c r="K114" s="26" t="s">
        <v>179</v>
      </c>
      <c r="L114" s="26" t="s">
        <v>179</v>
      </c>
      <c r="M114" s="26" t="s">
        <v>179</v>
      </c>
      <c r="N114" s="30" t="s">
        <v>551</v>
      </c>
      <c r="O114" s="26" t="s">
        <v>188</v>
      </c>
      <c r="P114" s="26" t="s">
        <v>201</v>
      </c>
      <c r="Q114" s="26" t="s">
        <v>179</v>
      </c>
      <c r="R114" s="26">
        <v>2</v>
      </c>
      <c r="S114" s="26">
        <v>2</v>
      </c>
      <c r="T114" s="31" t="s">
        <v>179</v>
      </c>
      <c r="U114" s="26">
        <v>1</v>
      </c>
      <c r="V114" s="31" t="s">
        <v>425</v>
      </c>
      <c r="W114" s="26" t="s">
        <v>181</v>
      </c>
      <c r="X114" s="28" t="s">
        <v>179</v>
      </c>
      <c r="Y114" s="28" t="s">
        <v>179</v>
      </c>
      <c r="Z114" s="28" t="s">
        <v>179</v>
      </c>
      <c r="AA114" s="28" t="s">
        <v>179</v>
      </c>
      <c r="AB114" s="78" t="s">
        <v>529</v>
      </c>
    </row>
    <row r="115" spans="1:28" ht="30" customHeight="1">
      <c r="A115" s="23" t="s">
        <v>430</v>
      </c>
      <c r="B115" s="14">
        <v>114</v>
      </c>
      <c r="C115" s="18">
        <v>2407</v>
      </c>
      <c r="D115" s="26" t="s">
        <v>407</v>
      </c>
      <c r="E115" s="26" t="s">
        <v>187</v>
      </c>
      <c r="F115" s="30" t="s">
        <v>669</v>
      </c>
      <c r="G115" s="28" t="s">
        <v>431</v>
      </c>
      <c r="H115" s="29" t="s">
        <v>670</v>
      </c>
      <c r="I115" s="26" t="s">
        <v>432</v>
      </c>
      <c r="J115" s="26" t="s">
        <v>179</v>
      </c>
      <c r="K115" s="26" t="s">
        <v>179</v>
      </c>
      <c r="L115" s="26" t="s">
        <v>179</v>
      </c>
      <c r="M115" s="26" t="s">
        <v>179</v>
      </c>
      <c r="N115" s="30" t="s">
        <v>543</v>
      </c>
      <c r="O115" s="26" t="s">
        <v>179</v>
      </c>
      <c r="P115" s="26" t="s">
        <v>201</v>
      </c>
      <c r="Q115" s="26" t="s">
        <v>179</v>
      </c>
      <c r="R115" s="26">
        <v>1</v>
      </c>
      <c r="S115" s="26">
        <v>2</v>
      </c>
      <c r="T115" s="31" t="s">
        <v>179</v>
      </c>
      <c r="U115" s="26">
        <v>2</v>
      </c>
      <c r="V115" s="31" t="s">
        <v>179</v>
      </c>
      <c r="W115" s="26" t="s">
        <v>181</v>
      </c>
      <c r="X115" s="28" t="s">
        <v>179</v>
      </c>
      <c r="Y115" s="28" t="s">
        <v>433</v>
      </c>
      <c r="Z115" s="28" t="s">
        <v>434</v>
      </c>
      <c r="AA115" s="28" t="s">
        <v>179</v>
      </c>
      <c r="AB115" s="78" t="s">
        <v>529</v>
      </c>
    </row>
    <row r="116" spans="1:28" ht="30" customHeight="1">
      <c r="A116" s="23" t="s">
        <v>435</v>
      </c>
      <c r="B116" s="14">
        <v>115</v>
      </c>
      <c r="C116" s="18">
        <v>2408</v>
      </c>
      <c r="D116" s="26" t="s">
        <v>407</v>
      </c>
      <c r="E116" s="26" t="s">
        <v>187</v>
      </c>
      <c r="F116" s="30" t="s">
        <v>436</v>
      </c>
      <c r="G116" s="28" t="s">
        <v>437</v>
      </c>
      <c r="H116" s="29" t="s">
        <v>671</v>
      </c>
      <c r="I116" s="26" t="s">
        <v>672</v>
      </c>
      <c r="J116" s="26" t="s">
        <v>673</v>
      </c>
      <c r="K116" s="26" t="s">
        <v>179</v>
      </c>
      <c r="L116" s="26" t="s">
        <v>179</v>
      </c>
      <c r="M116" s="26" t="s">
        <v>179</v>
      </c>
      <c r="N116" s="30" t="s">
        <v>567</v>
      </c>
      <c r="O116" s="26" t="s">
        <v>179</v>
      </c>
      <c r="P116" s="26" t="s">
        <v>201</v>
      </c>
      <c r="Q116" s="26" t="s">
        <v>180</v>
      </c>
      <c r="R116" s="26">
        <v>2</v>
      </c>
      <c r="S116" s="26">
        <v>3</v>
      </c>
      <c r="T116" s="31" t="s">
        <v>179</v>
      </c>
      <c r="U116" s="26">
        <v>1</v>
      </c>
      <c r="V116" s="31" t="s">
        <v>179</v>
      </c>
      <c r="W116" s="26" t="s">
        <v>181</v>
      </c>
      <c r="X116" s="28" t="s">
        <v>179</v>
      </c>
      <c r="Y116" s="28" t="s">
        <v>438</v>
      </c>
      <c r="Z116" s="28" t="s">
        <v>203</v>
      </c>
      <c r="AA116" s="28" t="s">
        <v>439</v>
      </c>
      <c r="AB116" s="78" t="s">
        <v>529</v>
      </c>
    </row>
    <row r="117" spans="1:28" ht="30" customHeight="1">
      <c r="A117" s="23" t="s">
        <v>440</v>
      </c>
      <c r="B117" s="14">
        <v>116</v>
      </c>
      <c r="C117" s="18">
        <v>2409</v>
      </c>
      <c r="D117" s="26" t="s">
        <v>407</v>
      </c>
      <c r="E117" s="26" t="s">
        <v>187</v>
      </c>
      <c r="F117" s="30" t="s">
        <v>441</v>
      </c>
      <c r="G117" s="28" t="s">
        <v>442</v>
      </c>
      <c r="H117" s="29" t="s">
        <v>674</v>
      </c>
      <c r="I117" s="26" t="s">
        <v>443</v>
      </c>
      <c r="J117" s="26" t="s">
        <v>179</v>
      </c>
      <c r="K117" s="26" t="s">
        <v>179</v>
      </c>
      <c r="L117" s="26" t="s">
        <v>179</v>
      </c>
      <c r="M117" s="26" t="s">
        <v>179</v>
      </c>
      <c r="N117" s="30" t="s">
        <v>551</v>
      </c>
      <c r="O117" s="26" t="s">
        <v>188</v>
      </c>
      <c r="P117" s="26" t="s">
        <v>201</v>
      </c>
      <c r="Q117" s="26" t="s">
        <v>179</v>
      </c>
      <c r="R117" s="26">
        <v>2</v>
      </c>
      <c r="S117" s="26">
        <v>2</v>
      </c>
      <c r="T117" s="31" t="s">
        <v>179</v>
      </c>
      <c r="U117" s="26" t="s">
        <v>537</v>
      </c>
      <c r="V117" s="31" t="s">
        <v>179</v>
      </c>
      <c r="W117" s="26" t="s">
        <v>181</v>
      </c>
      <c r="X117" s="28" t="s">
        <v>179</v>
      </c>
      <c r="Y117" s="28" t="s">
        <v>675</v>
      </c>
      <c r="Z117" s="28" t="s">
        <v>328</v>
      </c>
      <c r="AA117" s="28" t="s">
        <v>179</v>
      </c>
      <c r="AB117" s="78" t="s">
        <v>529</v>
      </c>
    </row>
    <row r="118" spans="1:28" ht="30" customHeight="1">
      <c r="A118" s="23" t="s">
        <v>450</v>
      </c>
      <c r="B118" s="14">
        <v>117</v>
      </c>
      <c r="C118" s="18">
        <v>2411</v>
      </c>
      <c r="D118" s="26" t="s">
        <v>407</v>
      </c>
      <c r="E118" s="26" t="s">
        <v>187</v>
      </c>
      <c r="F118" s="30" t="s">
        <v>678</v>
      </c>
      <c r="G118" s="28" t="s">
        <v>451</v>
      </c>
      <c r="H118" s="29" t="s">
        <v>679</v>
      </c>
      <c r="I118" s="26" t="s">
        <v>680</v>
      </c>
      <c r="J118" s="26" t="s">
        <v>179</v>
      </c>
      <c r="K118" s="26" t="s">
        <v>179</v>
      </c>
      <c r="L118" s="26" t="s">
        <v>179</v>
      </c>
      <c r="M118" s="26" t="s">
        <v>179</v>
      </c>
      <c r="N118" s="30" t="s">
        <v>543</v>
      </c>
      <c r="O118" s="26" t="s">
        <v>179</v>
      </c>
      <c r="P118" s="26" t="s">
        <v>201</v>
      </c>
      <c r="Q118" s="26" t="s">
        <v>179</v>
      </c>
      <c r="R118" s="26">
        <v>1</v>
      </c>
      <c r="S118" s="26">
        <v>4</v>
      </c>
      <c r="T118" s="31" t="s">
        <v>179</v>
      </c>
      <c r="U118" s="26" t="s">
        <v>537</v>
      </c>
      <c r="V118" s="31" t="s">
        <v>179</v>
      </c>
      <c r="W118" s="26" t="s">
        <v>181</v>
      </c>
      <c r="X118" s="28" t="s">
        <v>179</v>
      </c>
      <c r="Y118" s="28" t="s">
        <v>231</v>
      </c>
      <c r="Z118" s="28" t="s">
        <v>452</v>
      </c>
      <c r="AA118" s="28" t="s">
        <v>179</v>
      </c>
      <c r="AB118" s="78" t="s">
        <v>529</v>
      </c>
    </row>
    <row r="119" spans="1:28" ht="30" customHeight="1">
      <c r="A119" s="43" t="s">
        <v>520</v>
      </c>
      <c r="B119" s="14">
        <v>118</v>
      </c>
      <c r="C119" s="22">
        <v>2412</v>
      </c>
      <c r="D119" s="44" t="s">
        <v>407</v>
      </c>
      <c r="E119" s="44" t="s">
        <v>187</v>
      </c>
      <c r="F119" s="45" t="s">
        <v>521</v>
      </c>
      <c r="G119" s="46" t="s">
        <v>522</v>
      </c>
      <c r="H119" s="47" t="s">
        <v>681</v>
      </c>
      <c r="I119" s="47" t="s">
        <v>523</v>
      </c>
      <c r="J119" s="44" t="s">
        <v>179</v>
      </c>
      <c r="K119" s="44" t="s">
        <v>179</v>
      </c>
      <c r="L119" s="44" t="s">
        <v>179</v>
      </c>
      <c r="M119" s="44" t="s">
        <v>179</v>
      </c>
      <c r="N119" s="45" t="s">
        <v>580</v>
      </c>
      <c r="O119" s="44"/>
      <c r="P119" s="44"/>
      <c r="Q119" s="44" t="s">
        <v>180</v>
      </c>
      <c r="R119" s="44">
        <v>1</v>
      </c>
      <c r="S119" s="44">
        <v>2</v>
      </c>
      <c r="T119" s="44" t="s">
        <v>179</v>
      </c>
      <c r="U119" s="44" t="s">
        <v>537</v>
      </c>
      <c r="V119" s="48" t="s">
        <v>179</v>
      </c>
      <c r="W119" s="44" t="s">
        <v>181</v>
      </c>
      <c r="X119" s="48" t="s">
        <v>179</v>
      </c>
      <c r="Y119" s="44" t="s">
        <v>524</v>
      </c>
      <c r="Z119" s="46" t="s">
        <v>191</v>
      </c>
      <c r="AA119" s="46" t="s">
        <v>179</v>
      </c>
      <c r="AB119" s="78" t="s">
        <v>529</v>
      </c>
    </row>
    <row r="120" spans="1:28" ht="30" customHeight="1">
      <c r="A120" s="23" t="s">
        <v>453</v>
      </c>
      <c r="B120" s="14">
        <v>119</v>
      </c>
      <c r="C120" s="19">
        <v>2501</v>
      </c>
      <c r="D120" s="26" t="s">
        <v>454</v>
      </c>
      <c r="E120" s="26" t="s">
        <v>187</v>
      </c>
      <c r="F120" s="30" t="s">
        <v>682</v>
      </c>
      <c r="G120" s="28" t="s">
        <v>455</v>
      </c>
      <c r="H120" s="29" t="s">
        <v>683</v>
      </c>
      <c r="I120" s="26" t="s">
        <v>456</v>
      </c>
      <c r="J120" s="26" t="s">
        <v>457</v>
      </c>
      <c r="K120" s="26" t="s">
        <v>179</v>
      </c>
      <c r="L120" s="26" t="s">
        <v>179</v>
      </c>
      <c r="M120" s="26" t="s">
        <v>179</v>
      </c>
      <c r="N120" s="30" t="s">
        <v>543</v>
      </c>
      <c r="O120" s="26" t="s">
        <v>179</v>
      </c>
      <c r="P120" s="26" t="s">
        <v>201</v>
      </c>
      <c r="Q120" s="26" t="s">
        <v>179</v>
      </c>
      <c r="R120" s="26">
        <v>1</v>
      </c>
      <c r="S120" s="26">
        <v>6</v>
      </c>
      <c r="T120" s="31" t="s">
        <v>179</v>
      </c>
      <c r="U120" s="26" t="s">
        <v>537</v>
      </c>
      <c r="V120" s="31" t="s">
        <v>179</v>
      </c>
      <c r="W120" s="26" t="s">
        <v>181</v>
      </c>
      <c r="X120" s="28" t="s">
        <v>458</v>
      </c>
      <c r="Y120" s="28" t="s">
        <v>459</v>
      </c>
      <c r="Z120" s="28" t="s">
        <v>203</v>
      </c>
      <c r="AA120" s="28" t="s">
        <v>179</v>
      </c>
      <c r="AB120" s="78" t="s">
        <v>529</v>
      </c>
    </row>
    <row r="121" spans="1:28" ht="30" customHeight="1">
      <c r="A121" s="35" t="s">
        <v>460</v>
      </c>
      <c r="B121" s="14">
        <v>120</v>
      </c>
      <c r="C121" s="19">
        <v>2502</v>
      </c>
      <c r="D121" s="26" t="s">
        <v>454</v>
      </c>
      <c r="E121" s="26" t="s">
        <v>187</v>
      </c>
      <c r="F121" s="30" t="s">
        <v>461</v>
      </c>
      <c r="G121" s="28" t="s">
        <v>462</v>
      </c>
      <c r="H121" s="29" t="s">
        <v>684</v>
      </c>
      <c r="I121" s="26" t="s">
        <v>685</v>
      </c>
      <c r="J121" s="26" t="s">
        <v>686</v>
      </c>
      <c r="K121" s="26" t="s">
        <v>179</v>
      </c>
      <c r="L121" s="26" t="s">
        <v>179</v>
      </c>
      <c r="M121" s="26" t="s">
        <v>179</v>
      </c>
      <c r="N121" s="30" t="s">
        <v>536</v>
      </c>
      <c r="O121" s="26" t="s">
        <v>188</v>
      </c>
      <c r="P121" s="26" t="s">
        <v>179</v>
      </c>
      <c r="Q121" s="26" t="s">
        <v>179</v>
      </c>
      <c r="R121" s="26">
        <v>1</v>
      </c>
      <c r="S121" s="26">
        <v>3</v>
      </c>
      <c r="T121" s="31" t="s">
        <v>179</v>
      </c>
      <c r="U121" s="26">
        <v>2</v>
      </c>
      <c r="V121" s="31" t="s">
        <v>179</v>
      </c>
      <c r="W121" s="26" t="s">
        <v>181</v>
      </c>
      <c r="X121" s="28" t="s">
        <v>179</v>
      </c>
      <c r="Y121" s="28" t="s">
        <v>208</v>
      </c>
      <c r="Z121" s="28" t="s">
        <v>463</v>
      </c>
      <c r="AA121" s="28" t="s">
        <v>179</v>
      </c>
      <c r="AB121" s="78" t="s">
        <v>529</v>
      </c>
    </row>
    <row r="122" spans="1:28" ht="30" customHeight="1">
      <c r="A122" s="23" t="s">
        <v>464</v>
      </c>
      <c r="B122" s="14">
        <v>121</v>
      </c>
      <c r="C122" s="19">
        <v>2503</v>
      </c>
      <c r="D122" s="26" t="s">
        <v>454</v>
      </c>
      <c r="E122" s="26" t="s">
        <v>187</v>
      </c>
      <c r="F122" s="30" t="s">
        <v>465</v>
      </c>
      <c r="G122" s="28" t="s">
        <v>466</v>
      </c>
      <c r="H122" s="29" t="s">
        <v>687</v>
      </c>
      <c r="I122" s="26" t="s">
        <v>467</v>
      </c>
      <c r="J122" s="26" t="s">
        <v>688</v>
      </c>
      <c r="K122" s="26" t="s">
        <v>179</v>
      </c>
      <c r="L122" s="26" t="s">
        <v>179</v>
      </c>
      <c r="M122" s="26" t="s">
        <v>179</v>
      </c>
      <c r="N122" s="30" t="s">
        <v>536</v>
      </c>
      <c r="O122" s="26" t="s">
        <v>188</v>
      </c>
      <c r="P122" s="26" t="s">
        <v>179</v>
      </c>
      <c r="Q122" s="26" t="s">
        <v>179</v>
      </c>
      <c r="R122" s="26">
        <v>1</v>
      </c>
      <c r="S122" s="26">
        <v>3</v>
      </c>
      <c r="T122" s="31" t="s">
        <v>179</v>
      </c>
      <c r="U122" s="26">
        <v>1</v>
      </c>
      <c r="V122" s="31" t="s">
        <v>179</v>
      </c>
      <c r="W122" s="26" t="s">
        <v>181</v>
      </c>
      <c r="X122" s="28" t="s">
        <v>179</v>
      </c>
      <c r="Y122" s="28" t="s">
        <v>468</v>
      </c>
      <c r="Z122" s="28" t="s">
        <v>469</v>
      </c>
      <c r="AA122" s="28" t="s">
        <v>179</v>
      </c>
      <c r="AB122" s="78" t="s">
        <v>529</v>
      </c>
    </row>
    <row r="123" spans="1:28" ht="30" customHeight="1">
      <c r="A123" s="23" t="s">
        <v>470</v>
      </c>
      <c r="B123" s="14">
        <v>122</v>
      </c>
      <c r="C123" s="19">
        <v>2504</v>
      </c>
      <c r="D123" s="26" t="s">
        <v>454</v>
      </c>
      <c r="E123" s="26" t="s">
        <v>187</v>
      </c>
      <c r="F123" s="30" t="s">
        <v>471</v>
      </c>
      <c r="G123" s="28" t="s">
        <v>472</v>
      </c>
      <c r="H123" s="29" t="s">
        <v>689</v>
      </c>
      <c r="I123" s="26" t="s">
        <v>690</v>
      </c>
      <c r="J123" s="26" t="s">
        <v>179</v>
      </c>
      <c r="K123" s="26" t="s">
        <v>179</v>
      </c>
      <c r="L123" s="26" t="s">
        <v>179</v>
      </c>
      <c r="M123" s="26" t="s">
        <v>179</v>
      </c>
      <c r="N123" s="30" t="s">
        <v>580</v>
      </c>
      <c r="O123" s="26" t="s">
        <v>179</v>
      </c>
      <c r="P123" s="26" t="s">
        <v>179</v>
      </c>
      <c r="Q123" s="26" t="s">
        <v>180</v>
      </c>
      <c r="R123" s="26">
        <v>1</v>
      </c>
      <c r="S123" s="26">
        <v>5</v>
      </c>
      <c r="T123" s="31" t="s">
        <v>179</v>
      </c>
      <c r="U123" s="26">
        <v>2</v>
      </c>
      <c r="V123" s="31" t="s">
        <v>179</v>
      </c>
      <c r="W123" s="26" t="s">
        <v>181</v>
      </c>
      <c r="X123" s="28" t="s">
        <v>179</v>
      </c>
      <c r="Y123" s="28" t="s">
        <v>473</v>
      </c>
      <c r="Z123" s="28" t="s">
        <v>474</v>
      </c>
      <c r="AA123" s="28" t="s">
        <v>179</v>
      </c>
      <c r="AB123" s="78" t="s">
        <v>529</v>
      </c>
    </row>
    <row r="124" spans="1:28" ht="30" customHeight="1">
      <c r="A124" s="23" t="s">
        <v>475</v>
      </c>
      <c r="B124" s="14">
        <v>123</v>
      </c>
      <c r="C124" s="19">
        <v>2505</v>
      </c>
      <c r="D124" s="26" t="s">
        <v>454</v>
      </c>
      <c r="E124" s="26" t="s">
        <v>187</v>
      </c>
      <c r="F124" s="30" t="s">
        <v>476</v>
      </c>
      <c r="G124" s="28" t="s">
        <v>477</v>
      </c>
      <c r="H124" s="29" t="s">
        <v>691</v>
      </c>
      <c r="I124" s="26" t="s">
        <v>692</v>
      </c>
      <c r="J124" s="26" t="s">
        <v>179</v>
      </c>
      <c r="K124" s="26" t="s">
        <v>179</v>
      </c>
      <c r="L124" s="26" t="s">
        <v>179</v>
      </c>
      <c r="M124" s="26" t="s">
        <v>179</v>
      </c>
      <c r="N124" s="30" t="s">
        <v>543</v>
      </c>
      <c r="O124" s="26" t="s">
        <v>179</v>
      </c>
      <c r="P124" s="26" t="s">
        <v>201</v>
      </c>
      <c r="Q124" s="26" t="s">
        <v>179</v>
      </c>
      <c r="R124" s="26">
        <v>1</v>
      </c>
      <c r="S124" s="26">
        <v>3</v>
      </c>
      <c r="T124" s="31" t="s">
        <v>179</v>
      </c>
      <c r="U124" s="26" t="s">
        <v>537</v>
      </c>
      <c r="V124" s="31" t="s">
        <v>179</v>
      </c>
      <c r="W124" s="26" t="s">
        <v>181</v>
      </c>
      <c r="X124" s="28" t="s">
        <v>478</v>
      </c>
      <c r="Y124" s="28" t="s">
        <v>479</v>
      </c>
      <c r="Z124" s="28" t="s">
        <v>480</v>
      </c>
      <c r="AA124" s="28" t="s">
        <v>179</v>
      </c>
      <c r="AB124" s="78" t="s">
        <v>529</v>
      </c>
    </row>
    <row r="125" spans="1:28" ht="30" customHeight="1">
      <c r="A125" s="23" t="s">
        <v>481</v>
      </c>
      <c r="B125" s="14">
        <v>124</v>
      </c>
      <c r="C125" s="19">
        <v>2506</v>
      </c>
      <c r="D125" s="26" t="s">
        <v>454</v>
      </c>
      <c r="E125" s="26" t="s">
        <v>187</v>
      </c>
      <c r="F125" s="30" t="s">
        <v>482</v>
      </c>
      <c r="G125" s="28" t="s">
        <v>693</v>
      </c>
      <c r="H125" s="29" t="s">
        <v>694</v>
      </c>
      <c r="I125" s="26" t="s">
        <v>483</v>
      </c>
      <c r="J125" s="26" t="s">
        <v>484</v>
      </c>
      <c r="K125" s="26" t="s">
        <v>179</v>
      </c>
      <c r="L125" s="26" t="s">
        <v>179</v>
      </c>
      <c r="M125" s="26" t="s">
        <v>179</v>
      </c>
      <c r="N125" s="30" t="s">
        <v>543</v>
      </c>
      <c r="O125" s="26" t="s">
        <v>179</v>
      </c>
      <c r="P125" s="26" t="s">
        <v>201</v>
      </c>
      <c r="Q125" s="26" t="s">
        <v>179</v>
      </c>
      <c r="R125" s="26">
        <v>1</v>
      </c>
      <c r="S125" s="26">
        <v>2</v>
      </c>
      <c r="T125" s="31" t="s">
        <v>179</v>
      </c>
      <c r="U125" s="26" t="s">
        <v>537</v>
      </c>
      <c r="V125" s="31" t="s">
        <v>179</v>
      </c>
      <c r="W125" s="26" t="s">
        <v>181</v>
      </c>
      <c r="X125" s="28" t="s">
        <v>179</v>
      </c>
      <c r="Y125" s="28" t="s">
        <v>485</v>
      </c>
      <c r="Z125" s="28" t="s">
        <v>449</v>
      </c>
      <c r="AA125" s="28" t="s">
        <v>179</v>
      </c>
      <c r="AB125" s="78" t="s">
        <v>529</v>
      </c>
    </row>
    <row r="126" spans="1:28" ht="30" customHeight="1">
      <c r="A126" s="23" t="s">
        <v>486</v>
      </c>
      <c r="B126" s="14">
        <v>125</v>
      </c>
      <c r="C126" s="19">
        <v>2507</v>
      </c>
      <c r="D126" s="26" t="s">
        <v>454</v>
      </c>
      <c r="E126" s="26" t="s">
        <v>187</v>
      </c>
      <c r="F126" s="30" t="s">
        <v>487</v>
      </c>
      <c r="G126" s="28" t="s">
        <v>488</v>
      </c>
      <c r="H126" s="29" t="s">
        <v>695</v>
      </c>
      <c r="I126" s="26" t="s">
        <v>489</v>
      </c>
      <c r="J126" s="26" t="s">
        <v>490</v>
      </c>
      <c r="K126" s="26" t="s">
        <v>491</v>
      </c>
      <c r="L126" s="26" t="s">
        <v>179</v>
      </c>
      <c r="M126" s="26" t="s">
        <v>179</v>
      </c>
      <c r="N126" s="30" t="s">
        <v>580</v>
      </c>
      <c r="O126" s="26" t="s">
        <v>179</v>
      </c>
      <c r="P126" s="26"/>
      <c r="Q126" s="26" t="s">
        <v>180</v>
      </c>
      <c r="R126" s="26">
        <v>1</v>
      </c>
      <c r="S126" s="26">
        <v>4</v>
      </c>
      <c r="T126" s="26" t="s">
        <v>179</v>
      </c>
      <c r="U126" s="26">
        <v>4</v>
      </c>
      <c r="V126" s="26" t="s">
        <v>179</v>
      </c>
      <c r="W126" s="26" t="s">
        <v>181</v>
      </c>
      <c r="X126" s="26" t="s">
        <v>179</v>
      </c>
      <c r="Y126" s="28" t="s">
        <v>179</v>
      </c>
      <c r="Z126" s="28" t="s">
        <v>218</v>
      </c>
      <c r="AA126" s="28" t="s">
        <v>179</v>
      </c>
      <c r="AB126" s="78" t="s">
        <v>529</v>
      </c>
    </row>
    <row r="127" spans="1:28" ht="30" customHeight="1">
      <c r="A127" s="23" t="s">
        <v>492</v>
      </c>
      <c r="B127" s="14">
        <v>126</v>
      </c>
      <c r="C127" s="20">
        <v>2601</v>
      </c>
      <c r="D127" s="26" t="s">
        <v>493</v>
      </c>
      <c r="E127" s="26" t="s">
        <v>187</v>
      </c>
      <c r="F127" s="30" t="s">
        <v>696</v>
      </c>
      <c r="G127" s="28" t="s">
        <v>494</v>
      </c>
      <c r="H127" s="29" t="s">
        <v>697</v>
      </c>
      <c r="I127" s="26" t="s">
        <v>495</v>
      </c>
      <c r="J127" s="26" t="s">
        <v>179</v>
      </c>
      <c r="K127" s="26" t="s">
        <v>179</v>
      </c>
      <c r="L127" s="26" t="s">
        <v>179</v>
      </c>
      <c r="M127" s="26" t="s">
        <v>179</v>
      </c>
      <c r="N127" s="30" t="s">
        <v>551</v>
      </c>
      <c r="O127" s="26" t="s">
        <v>188</v>
      </c>
      <c r="P127" s="26" t="s">
        <v>201</v>
      </c>
      <c r="Q127" s="26" t="s">
        <v>179</v>
      </c>
      <c r="R127" s="26">
        <v>1</v>
      </c>
      <c r="S127" s="26">
        <v>2</v>
      </c>
      <c r="T127" s="31" t="s">
        <v>179</v>
      </c>
      <c r="U127" s="26">
        <v>1</v>
      </c>
      <c r="V127" s="31" t="s">
        <v>179</v>
      </c>
      <c r="W127" s="26" t="s">
        <v>181</v>
      </c>
      <c r="X127" s="28" t="s">
        <v>179</v>
      </c>
      <c r="Y127" s="28" t="s">
        <v>208</v>
      </c>
      <c r="Z127" s="28" t="s">
        <v>496</v>
      </c>
      <c r="AA127" s="28" t="s">
        <v>179</v>
      </c>
      <c r="AB127" s="78" t="s">
        <v>529</v>
      </c>
    </row>
    <row r="128" spans="1:28" ht="30" customHeight="1">
      <c r="A128" s="23" t="s">
        <v>497</v>
      </c>
      <c r="B128" s="14">
        <v>127</v>
      </c>
      <c r="C128" s="20">
        <v>2602</v>
      </c>
      <c r="D128" s="26" t="s">
        <v>493</v>
      </c>
      <c r="E128" s="26" t="s">
        <v>187</v>
      </c>
      <c r="F128" s="30" t="s">
        <v>353</v>
      </c>
      <c r="G128" s="28" t="s">
        <v>354</v>
      </c>
      <c r="H128" s="29" t="s">
        <v>698</v>
      </c>
      <c r="I128" s="26" t="s">
        <v>356</v>
      </c>
      <c r="J128" s="26" t="s">
        <v>355</v>
      </c>
      <c r="K128" s="26" t="s">
        <v>357</v>
      </c>
      <c r="L128" s="26" t="s">
        <v>358</v>
      </c>
      <c r="M128" s="26" t="s">
        <v>179</v>
      </c>
      <c r="N128" s="30" t="s">
        <v>551</v>
      </c>
      <c r="O128" s="26" t="s">
        <v>188</v>
      </c>
      <c r="P128" s="26" t="s">
        <v>201</v>
      </c>
      <c r="Q128" s="26" t="s">
        <v>179</v>
      </c>
      <c r="R128" s="26">
        <v>2</v>
      </c>
      <c r="S128" s="26">
        <v>2</v>
      </c>
      <c r="T128" s="31" t="s">
        <v>179</v>
      </c>
      <c r="U128" s="26">
        <v>2</v>
      </c>
      <c r="V128" s="31" t="s">
        <v>179</v>
      </c>
      <c r="W128" s="26" t="s">
        <v>181</v>
      </c>
      <c r="X128" s="28" t="s">
        <v>179</v>
      </c>
      <c r="Y128" s="28" t="s">
        <v>498</v>
      </c>
      <c r="Z128" s="28" t="s">
        <v>209</v>
      </c>
      <c r="AA128" s="28" t="s">
        <v>179</v>
      </c>
      <c r="AB128" s="78" t="s">
        <v>529</v>
      </c>
    </row>
    <row r="129" spans="1:29" s="42" customFormat="1" ht="30" customHeight="1">
      <c r="A129" s="23" t="s">
        <v>499</v>
      </c>
      <c r="B129" s="14">
        <v>128</v>
      </c>
      <c r="C129" s="20">
        <v>2603</v>
      </c>
      <c r="D129" s="26" t="s">
        <v>493</v>
      </c>
      <c r="E129" s="26" t="s">
        <v>187</v>
      </c>
      <c r="F129" s="30" t="s">
        <v>500</v>
      </c>
      <c r="G129" s="38" t="s">
        <v>699</v>
      </c>
      <c r="H129" s="29" t="s">
        <v>700</v>
      </c>
      <c r="I129" s="26" t="s">
        <v>701</v>
      </c>
      <c r="J129" s="26"/>
      <c r="K129" s="26"/>
      <c r="L129" s="26"/>
      <c r="M129" s="26"/>
      <c r="N129" s="30" t="s">
        <v>543</v>
      </c>
      <c r="O129" s="26" t="s">
        <v>179</v>
      </c>
      <c r="P129" s="26" t="s">
        <v>201</v>
      </c>
      <c r="Q129" s="26" t="s">
        <v>179</v>
      </c>
      <c r="R129" s="26">
        <v>1</v>
      </c>
      <c r="S129" s="26">
        <v>4</v>
      </c>
      <c r="T129" s="31" t="s">
        <v>501</v>
      </c>
      <c r="U129" s="26" t="s">
        <v>537</v>
      </c>
      <c r="V129" s="31" t="s">
        <v>179</v>
      </c>
      <c r="W129" s="26" t="s">
        <v>181</v>
      </c>
      <c r="X129" s="28" t="s">
        <v>179</v>
      </c>
      <c r="Y129" s="28" t="s">
        <v>502</v>
      </c>
      <c r="Z129" s="28" t="s">
        <v>503</v>
      </c>
      <c r="AA129" s="28" t="s">
        <v>179</v>
      </c>
      <c r="AB129" s="78" t="s">
        <v>529</v>
      </c>
    </row>
    <row r="130" spans="1:29" s="42" customFormat="1" ht="30" customHeight="1">
      <c r="A130" s="23" t="s">
        <v>504</v>
      </c>
      <c r="B130" s="14">
        <v>129</v>
      </c>
      <c r="C130" s="21">
        <v>2701</v>
      </c>
      <c r="D130" s="26" t="s">
        <v>505</v>
      </c>
      <c r="E130" s="26" t="s">
        <v>187</v>
      </c>
      <c r="F130" s="30" t="s">
        <v>506</v>
      </c>
      <c r="G130" s="38" t="s">
        <v>702</v>
      </c>
      <c r="H130" s="29" t="s">
        <v>703</v>
      </c>
      <c r="I130" s="26" t="s">
        <v>704</v>
      </c>
      <c r="J130" s="26" t="s">
        <v>705</v>
      </c>
      <c r="K130" s="26" t="s">
        <v>179</v>
      </c>
      <c r="L130" s="26" t="s">
        <v>179</v>
      </c>
      <c r="M130" s="26" t="s">
        <v>179</v>
      </c>
      <c r="N130" s="30" t="s">
        <v>543</v>
      </c>
      <c r="O130" s="26" t="s">
        <v>179</v>
      </c>
      <c r="P130" s="26" t="s">
        <v>201</v>
      </c>
      <c r="Q130" s="26" t="s">
        <v>179</v>
      </c>
      <c r="R130" s="26">
        <v>1</v>
      </c>
      <c r="S130" s="26">
        <v>4</v>
      </c>
      <c r="T130" s="31" t="s">
        <v>179</v>
      </c>
      <c r="U130" s="26" t="s">
        <v>537</v>
      </c>
      <c r="V130" s="31" t="s">
        <v>179</v>
      </c>
      <c r="W130" s="26" t="s">
        <v>95</v>
      </c>
      <c r="X130" s="28" t="s">
        <v>179</v>
      </c>
      <c r="Y130" s="28" t="s">
        <v>179</v>
      </c>
      <c r="Z130" s="28" t="s">
        <v>179</v>
      </c>
      <c r="AA130" s="28" t="s">
        <v>179</v>
      </c>
      <c r="AB130" s="78" t="s">
        <v>529</v>
      </c>
    </row>
    <row r="131" spans="1:29" s="42" customFormat="1" ht="30" customHeight="1">
      <c r="A131" s="42" t="s">
        <v>507</v>
      </c>
      <c r="B131" s="14">
        <v>130</v>
      </c>
      <c r="C131" s="21">
        <v>2702</v>
      </c>
      <c r="D131" s="26" t="s">
        <v>505</v>
      </c>
      <c r="E131" s="26" t="s">
        <v>187</v>
      </c>
      <c r="F131" s="30" t="s">
        <v>508</v>
      </c>
      <c r="G131" s="29" t="s">
        <v>509</v>
      </c>
      <c r="H131" s="29" t="s">
        <v>706</v>
      </c>
      <c r="I131" s="26" t="s">
        <v>707</v>
      </c>
      <c r="J131" s="26" t="s">
        <v>179</v>
      </c>
      <c r="K131" s="26" t="s">
        <v>179</v>
      </c>
      <c r="L131" s="26" t="s">
        <v>179</v>
      </c>
      <c r="M131" s="26" t="s">
        <v>179</v>
      </c>
      <c r="N131" s="29" t="s">
        <v>551</v>
      </c>
      <c r="O131" s="29" t="s">
        <v>188</v>
      </c>
      <c r="P131" s="26" t="s">
        <v>201</v>
      </c>
      <c r="Q131" s="26" t="s">
        <v>179</v>
      </c>
      <c r="R131" s="26">
        <v>2</v>
      </c>
      <c r="S131" s="26">
        <v>1</v>
      </c>
      <c r="T131" s="26" t="s">
        <v>179</v>
      </c>
      <c r="U131" s="26">
        <v>1</v>
      </c>
      <c r="V131" s="26" t="s">
        <v>179</v>
      </c>
      <c r="W131" s="26" t="s">
        <v>181</v>
      </c>
      <c r="X131" s="26" t="s">
        <v>179</v>
      </c>
      <c r="Y131" s="26" t="s">
        <v>510</v>
      </c>
      <c r="Z131" s="26" t="s">
        <v>511</v>
      </c>
      <c r="AA131" s="26" t="s">
        <v>512</v>
      </c>
      <c r="AB131" s="78" t="s">
        <v>529</v>
      </c>
    </row>
    <row r="132" spans="1:29" s="43" customFormat="1" ht="30" customHeight="1">
      <c r="A132" s="42" t="s">
        <v>513</v>
      </c>
      <c r="B132" s="14">
        <v>131</v>
      </c>
      <c r="C132" s="21">
        <v>2703</v>
      </c>
      <c r="D132" s="26" t="s">
        <v>505</v>
      </c>
      <c r="E132" s="26" t="s">
        <v>187</v>
      </c>
      <c r="F132" s="30" t="s">
        <v>514</v>
      </c>
      <c r="G132" s="29" t="s">
        <v>515</v>
      </c>
      <c r="H132" s="29" t="s">
        <v>706</v>
      </c>
      <c r="I132" s="26" t="s">
        <v>707</v>
      </c>
      <c r="J132" s="26" t="s">
        <v>179</v>
      </c>
      <c r="K132" s="26" t="s">
        <v>179</v>
      </c>
      <c r="L132" s="26" t="s">
        <v>179</v>
      </c>
      <c r="M132" s="26" t="s">
        <v>179</v>
      </c>
      <c r="N132" s="29" t="s">
        <v>551</v>
      </c>
      <c r="O132" s="29" t="s">
        <v>188</v>
      </c>
      <c r="P132" s="26" t="s">
        <v>201</v>
      </c>
      <c r="Q132" s="26" t="s">
        <v>179</v>
      </c>
      <c r="R132" s="26">
        <v>2</v>
      </c>
      <c r="S132" s="26">
        <v>1</v>
      </c>
      <c r="T132" s="26" t="s">
        <v>179</v>
      </c>
      <c r="U132" s="26">
        <v>1</v>
      </c>
      <c r="V132" s="26" t="s">
        <v>179</v>
      </c>
      <c r="W132" s="26" t="s">
        <v>181</v>
      </c>
      <c r="X132" s="26" t="s">
        <v>179</v>
      </c>
      <c r="Y132" s="26" t="s">
        <v>510</v>
      </c>
      <c r="Z132" s="26" t="s">
        <v>511</v>
      </c>
      <c r="AA132" s="26" t="s">
        <v>512</v>
      </c>
      <c r="AB132" s="78" t="s">
        <v>529</v>
      </c>
      <c r="AC132" s="50"/>
    </row>
    <row r="133" spans="1:29" s="43" customFormat="1" ht="30" customHeight="1">
      <c r="A133" s="42" t="s">
        <v>516</v>
      </c>
      <c r="B133" s="14">
        <v>132</v>
      </c>
      <c r="C133" s="21">
        <v>2704</v>
      </c>
      <c r="D133" s="26" t="s">
        <v>505</v>
      </c>
      <c r="E133" s="26" t="s">
        <v>187</v>
      </c>
      <c r="F133" s="30" t="s">
        <v>517</v>
      </c>
      <c r="G133" s="29" t="s">
        <v>518</v>
      </c>
      <c r="H133" s="29" t="s">
        <v>706</v>
      </c>
      <c r="I133" s="26" t="s">
        <v>707</v>
      </c>
      <c r="J133" s="26" t="s">
        <v>179</v>
      </c>
      <c r="K133" s="26" t="s">
        <v>179</v>
      </c>
      <c r="L133" s="26" t="s">
        <v>179</v>
      </c>
      <c r="M133" s="26" t="s">
        <v>179</v>
      </c>
      <c r="N133" s="29" t="s">
        <v>551</v>
      </c>
      <c r="O133" s="29" t="s">
        <v>188</v>
      </c>
      <c r="P133" s="26" t="s">
        <v>201</v>
      </c>
      <c r="Q133" s="26" t="s">
        <v>179</v>
      </c>
      <c r="R133" s="26">
        <v>2</v>
      </c>
      <c r="S133" s="26">
        <v>1</v>
      </c>
      <c r="T133" s="26" t="s">
        <v>179</v>
      </c>
      <c r="U133" s="26">
        <v>1</v>
      </c>
      <c r="V133" s="26" t="s">
        <v>179</v>
      </c>
      <c r="W133" s="26" t="s">
        <v>181</v>
      </c>
      <c r="X133" s="26" t="s">
        <v>179</v>
      </c>
      <c r="Y133" s="26" t="s">
        <v>510</v>
      </c>
      <c r="Z133" s="26" t="s">
        <v>511</v>
      </c>
      <c r="AA133" s="26" t="s">
        <v>512</v>
      </c>
      <c r="AB133" s="78" t="s">
        <v>529</v>
      </c>
      <c r="AC133" s="50"/>
    </row>
    <row r="134" spans="1:29" ht="30" customHeight="1"/>
    <row r="135" spans="1:29" ht="30" customHeight="1"/>
    <row r="136" spans="1:29" ht="30" customHeight="1"/>
    <row r="137" spans="1:29" ht="30" customHeight="1"/>
    <row r="138" spans="1:29" ht="30" customHeight="1"/>
    <row r="139" spans="1:29" ht="30" customHeight="1"/>
    <row r="140" spans="1:29" ht="30" customHeight="1"/>
    <row r="141" spans="1:29" ht="30" customHeight="1"/>
    <row r="142" spans="1:29" ht="30" customHeight="1"/>
    <row r="143" spans="1:29" ht="30" customHeight="1"/>
    <row r="144" spans="1:29"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row r="165" ht="30" customHeight="1"/>
    <row r="166" ht="30" customHeight="1"/>
    <row r="167" ht="30" customHeight="1"/>
    <row r="168" ht="30" customHeight="1"/>
    <row r="169" ht="30" customHeight="1"/>
    <row r="170" ht="30" customHeight="1"/>
    <row r="171" ht="30" customHeight="1"/>
    <row r="172" ht="30" customHeight="1"/>
    <row r="173" ht="30" customHeight="1"/>
    <row r="174" ht="30" customHeight="1"/>
    <row r="175" ht="30" customHeight="1"/>
    <row r="176" ht="30" customHeight="1"/>
    <row r="177" ht="30" customHeight="1"/>
    <row r="178" ht="30" customHeight="1"/>
    <row r="179" ht="30" customHeight="1"/>
    <row r="180" ht="30" customHeight="1"/>
    <row r="181" ht="30" customHeight="1"/>
    <row r="182" ht="30" customHeight="1"/>
    <row r="183" ht="30" customHeight="1"/>
    <row r="184" ht="30" customHeight="1"/>
    <row r="185" ht="30" customHeight="1"/>
    <row r="186" ht="30" customHeight="1"/>
    <row r="187" ht="30" customHeight="1"/>
    <row r="188" ht="30" customHeight="1"/>
    <row r="189" ht="30" customHeight="1"/>
  </sheetData>
  <sheetProtection algorithmName="SHA-512" hashValue="Y7Rem4jAkKQ/UNPuYRt4Q1wCWHgrT+Up0I7ntJg2c/PcTZhJHgw1nC2BKjYnXkcfnpay2upMiT7ZdbGBmmWtoA==" saltValue="4B0QLFFxtK1GOMRxT1piLw==" spinCount="100000" sheet="1" objects="1" scenarios="1"/>
  <autoFilter ref="A1:AC133" xr:uid="{1088DB91-D067-4838-8621-F2F80BAC2737}">
    <sortState xmlns:xlrd2="http://schemas.microsoft.com/office/spreadsheetml/2017/richdata2" ref="A2:AC132">
      <sortCondition ref="C1"/>
    </sortState>
  </autoFilter>
  <sortState xmlns:xlrd2="http://schemas.microsoft.com/office/spreadsheetml/2017/richdata2" ref="A2:AB133">
    <sortCondition ref="C2:C133"/>
  </sortState>
  <phoneticPr fontId="2"/>
  <printOptions horizontalCentered="1"/>
  <pageMargins left="0.70866141732283472" right="0.70866141732283472" top="0.74803149606299213" bottom="0.74803149606299213" header="0.31496062992125984" footer="0.31496062992125984"/>
  <pageSetup paperSize="9" scale="10" fitToHeight="0" orientation="landscape" r:id="rId1"/>
  <headerFooter>
    <oddHeader xml:space="preserve">&amp;C&amp;"-,太字"&amp;60令和７年度　オープンハウス開催講座一覧
</oddHeader>
    <oddFooter>&amp;R&amp;"-,太字"&amp;50&amp;P</oddFooter>
  </headerFooter>
  <rowBreaks count="6" manualBreakCount="6">
    <brk id="19" max="16383" man="1"/>
    <brk id="36" max="16383" man="1"/>
    <brk id="47" max="16383" man="1"/>
    <brk id="58" max="16383" man="1"/>
    <brk id="65" max="16383" man="1"/>
    <brk id="6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入力用シート</vt:lpstr>
      <vt:lpstr>DB</vt:lpstr>
      <vt:lpstr>（非表示）高専data</vt:lpstr>
      <vt:lpstr>（非表示）総表の値をコピー</vt:lpstr>
      <vt:lpstr>'（非表示）高専data'!Print_Area</vt:lpstr>
      <vt:lpstr>'（非表示）総表の値をコピー'!Print_Area</vt:lpstr>
      <vt:lpstr>入力用シート!Print_Area</vt:lpstr>
      <vt:lpstr>'（非表示）総表の値をコピー'!Print_Titles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奥山 苑子</dc:creator>
  <cp:lastModifiedBy>廣川 アツ子</cp:lastModifiedBy>
  <cp:lastPrinted>2025-04-16T01:30:38Z</cp:lastPrinted>
  <dcterms:created xsi:type="dcterms:W3CDTF">2015-06-05T18:19:34Z</dcterms:created>
  <dcterms:modified xsi:type="dcterms:W3CDTF">2025-04-16T02:09:42Z</dcterms:modified>
</cp:coreProperties>
</file>