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Vos300\企画広報__共通\高専連携係\※※オープンハウス※※\R7年度\★R7オープンハウス\"/>
    </mc:Choice>
  </mc:AlternateContent>
  <xr:revisionPtr revIDLastSave="0" documentId="13_ncr:1_{5EF5539A-B397-469C-9A34-ACD3587C944E}" xr6:coauthVersionLast="47" xr6:coauthVersionMax="47" xr10:uidLastSave="{00000000-0000-0000-0000-000000000000}"/>
  <bookViews>
    <workbookView xWindow="-120" yWindow="-120" windowWidth="29040" windowHeight="15840" xr2:uid="{00000000-000D-0000-FFFF-FFFF00000000}"/>
  </bookViews>
  <sheets>
    <sheet name="入力用シート" sheetId="1" r:id="rId1"/>
    <sheet name="DB" sheetId="12" state="hidden" r:id="rId2"/>
    <sheet name="（非表示）高専data" sheetId="3" state="hidden" r:id="rId3"/>
    <sheet name="（非表示）総表の値をコピー" sheetId="13" state="hidden" r:id="rId4"/>
  </sheets>
  <definedNames>
    <definedName name="_xlnm._FilterDatabase" localSheetId="3" hidden="1">'（非表示）総表の値をコピー'!$A$1:$AC$133</definedName>
    <definedName name="①">#REF!</definedName>
    <definedName name="②">#REF!</definedName>
    <definedName name="③">#REF!</definedName>
    <definedName name="④">#REF!</definedName>
    <definedName name="⑤">#REF!</definedName>
    <definedName name="⑥">#REF!</definedName>
    <definedName name="⑦">#REF!</definedName>
    <definedName name="_xlnm.Print_Area" localSheetId="2">'（非表示）高専data'!$A$1:$C$62</definedName>
    <definedName name="_xlnm.Print_Area" localSheetId="3">'（非表示）総表の値をコピー'!$B$1:$AB$82</definedName>
    <definedName name="_xlnm.Print_Area" localSheetId="0">入力用シート!$B$1:$AK$54</definedName>
    <definedName name="_xlnm.Print_Titles" localSheetId="2">'（非表示）高専data'!#REF!</definedName>
    <definedName name="_xlnm.Print_Titles" localSheetId="3">'（非表示）総表の値をコピー'!$1:$1</definedName>
    <definedName name="テーマNo.">#REF!</definedName>
    <definedName name="フロンティア">#REF!</definedName>
    <definedName name="希望無">#REF!</definedName>
    <definedName name="希望有">#REF!</definedName>
    <definedName name="専攻科">#REF!</definedName>
    <definedName name="専攻科生の為対象外">#REF!</definedName>
    <definedName name="通常">#REF!</definedName>
    <definedName name="本科">#REF!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25" i="1" l="1"/>
  <c r="AM38" i="1"/>
  <c r="AM34" i="1"/>
  <c r="AM33" i="1"/>
  <c r="AM37" i="1"/>
  <c r="AM30" i="1"/>
  <c r="AK2" i="12"/>
  <c r="AJ2" i="12"/>
  <c r="AI2" i="12"/>
  <c r="AL39" i="1"/>
  <c r="AM39" i="1"/>
  <c r="F38" i="1"/>
  <c r="AB37" i="1"/>
  <c r="S37" i="1"/>
  <c r="U2" i="12"/>
  <c r="M37" i="1"/>
  <c r="F34" i="1"/>
  <c r="AB33" i="1"/>
  <c r="S33" i="1"/>
  <c r="P2" i="12"/>
  <c r="M33" i="1"/>
  <c r="AB29" i="1"/>
  <c r="S29" i="1"/>
  <c r="K2" i="12"/>
  <c r="F30" i="1"/>
  <c r="M29" i="1"/>
  <c r="AL35" i="1"/>
  <c r="AM35" i="1"/>
  <c r="AL31" i="1"/>
  <c r="AM31" i="1"/>
  <c r="AM23" i="1"/>
  <c r="AH2" i="12"/>
  <c r="AG2" i="12"/>
  <c r="AF2" i="12"/>
  <c r="AE2" i="12"/>
  <c r="AD2" i="12"/>
  <c r="AC2" i="12"/>
  <c r="AB2" i="12"/>
  <c r="AA2" i="12"/>
  <c r="Y2" i="12"/>
  <c r="X2" i="12"/>
  <c r="W2" i="12"/>
  <c r="T2" i="12"/>
  <c r="R2" i="12"/>
  <c r="O2" i="12"/>
  <c r="M2" i="12"/>
  <c r="J2" i="12"/>
  <c r="G2" i="12"/>
  <c r="F2" i="12"/>
  <c r="E2" i="12"/>
  <c r="D2" i="12"/>
  <c r="C2" i="12"/>
  <c r="B2" i="12"/>
  <c r="C2" i="3"/>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1" i="3"/>
  <c r="A2" i="3"/>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1" i="3"/>
  <c r="AM29" i="1"/>
  <c r="AF12" i="1" a="1"/>
  <c r="AF12" i="1"/>
  <c r="AB12" i="1" a="1"/>
  <c r="AB12" i="1"/>
  <c r="N2" i="12"/>
  <c r="I2" i="12"/>
  <c r="S2" i="12"/>
  <c r="H2"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<sst xmlns="http://schemas.openxmlformats.org/spreadsheetml/2006/main" count="3276" uniqueCount="728">
  <si>
    <t>〈記入注意点〉</t>
    <rPh sb="1" eb="3">
      <t>キニュウ</t>
    </rPh>
    <rPh sb="3" eb="6">
      <t>チュウイテン</t>
    </rPh>
    <phoneticPr fontId="2"/>
  </si>
  <si>
    <t>希望研修テーマ</t>
    <phoneticPr fontId="3"/>
  </si>
  <si>
    <t>希望研修期間等</t>
    <phoneticPr fontId="3"/>
  </si>
  <si>
    <t>研修期間は、研修テーマ等一覧に記載されている範囲内で希望する期間を選択してください。
研修期間が複数設定されている場合は、希望する期間にならない場合があります。</t>
    <rPh sb="33" eb="35">
      <t>センタク</t>
    </rPh>
    <rPh sb="43" eb="47">
      <t>ケンシュウキカン</t>
    </rPh>
    <rPh sb="48" eb="50">
      <t>フクスウ</t>
    </rPh>
    <rPh sb="50" eb="52">
      <t>セッテイ</t>
    </rPh>
    <rPh sb="57" eb="59">
      <t>バアイ</t>
    </rPh>
    <rPh sb="61" eb="63">
      <t>キボウ</t>
    </rPh>
    <rPh sb="65" eb="67">
      <t>キカン</t>
    </rPh>
    <rPh sb="72" eb="74">
      <t>バアイ</t>
    </rPh>
    <phoneticPr fontId="3"/>
  </si>
  <si>
    <t>希望する研修テーマを受講することにより、現在の学習や実験、卒業研究にどのように生かしていきたいか、あるいは、受講の際、どのような目標を持っているのか、どのようなことをやってみたいのか等について、それぞれのテーマごとに200～300字程度で記入してください。
※ 受入選考時の参考とします。</t>
    <phoneticPr fontId="3"/>
  </si>
  <si>
    <t>その他</t>
    <rPh sb="2" eb="3">
      <t>タ</t>
    </rPh>
    <phoneticPr fontId="3"/>
  </si>
  <si>
    <t>学年・学科</t>
    <rPh sb="0" eb="2">
      <t>ガクネン</t>
    </rPh>
    <rPh sb="3" eb="5">
      <t>ガッカ</t>
    </rPh>
    <phoneticPr fontId="2"/>
  </si>
  <si>
    <t>現住所等</t>
    <rPh sb="0" eb="4">
      <t>ゲンジュウショトウ</t>
    </rPh>
    <phoneticPr fontId="2"/>
  </si>
  <si>
    <t>家族の
連絡先
（緊急連絡先）</t>
    <rPh sb="0" eb="2">
      <t>カゾク</t>
    </rPh>
    <rPh sb="4" eb="7">
      <t>レンラクサキ</t>
    </rPh>
    <rPh sb="9" eb="11">
      <t>キンキュウ</t>
    </rPh>
    <rPh sb="11" eb="14">
      <t>レンラクサキ</t>
    </rPh>
    <phoneticPr fontId="2"/>
  </si>
  <si>
    <t>函館工業高等専門学校</t>
  </si>
  <si>
    <t>苫小牧工業高等専門学校</t>
  </si>
  <si>
    <t>釧路工業高等専門学校</t>
  </si>
  <si>
    <t>旭川工業高等専門学校</t>
  </si>
  <si>
    <t>八戸工業高等専門学校</t>
  </si>
  <si>
    <t>一関工業高等専門学校</t>
  </si>
  <si>
    <t>仙台高等専門学校広瀬キャンパス</t>
    <rPh sb="0" eb="2">
      <t>センダイ</t>
    </rPh>
    <rPh sb="2" eb="4">
      <t>コウトウ</t>
    </rPh>
    <rPh sb="4" eb="6">
      <t>センモン</t>
    </rPh>
    <rPh sb="6" eb="8">
      <t>ガッコウ</t>
    </rPh>
    <rPh sb="8" eb="10">
      <t>ヒロセ</t>
    </rPh>
    <phoneticPr fontId="8"/>
  </si>
  <si>
    <t>仙台高等専門学校名取キャンパス</t>
    <rPh sb="0" eb="2">
      <t>センダイ</t>
    </rPh>
    <rPh sb="2" eb="4">
      <t>コウトウ</t>
    </rPh>
    <rPh sb="4" eb="6">
      <t>センモン</t>
    </rPh>
    <rPh sb="6" eb="8">
      <t>ガッコウ</t>
    </rPh>
    <rPh sb="8" eb="10">
      <t>ナトリ</t>
    </rPh>
    <phoneticPr fontId="8"/>
  </si>
  <si>
    <t>秋田工業高等専門学校</t>
  </si>
  <si>
    <t>鶴岡工業高等専門学校</t>
  </si>
  <si>
    <t>福島工業高等専門学校</t>
  </si>
  <si>
    <t>茨城工業高等専門学校</t>
  </si>
  <si>
    <t>小山工業高等専門学校</t>
  </si>
  <si>
    <t>群馬工業高等専門学校</t>
  </si>
  <si>
    <t>木更津工業高等専門学校</t>
  </si>
  <si>
    <t>東京工業高等専門学校</t>
  </si>
  <si>
    <t>長岡工業高等専門学校</t>
  </si>
  <si>
    <t>富山高等専門学校本郷キャンパス</t>
    <rPh sb="0" eb="2">
      <t>トヤマ</t>
    </rPh>
    <rPh sb="2" eb="4">
      <t>コウトウ</t>
    </rPh>
    <rPh sb="4" eb="6">
      <t>センモン</t>
    </rPh>
    <rPh sb="6" eb="8">
      <t>ガッコウ</t>
    </rPh>
    <rPh sb="8" eb="10">
      <t>ホンゴウ</t>
    </rPh>
    <phoneticPr fontId="8"/>
  </si>
  <si>
    <t>富山高等専門学校射水キャンパス</t>
    <rPh sb="0" eb="2">
      <t>トヤマ</t>
    </rPh>
    <rPh sb="2" eb="4">
      <t>コウトウ</t>
    </rPh>
    <rPh sb="4" eb="6">
      <t>センモン</t>
    </rPh>
    <rPh sb="6" eb="8">
      <t>ガッコウ</t>
    </rPh>
    <rPh sb="8" eb="10">
      <t>イミズ</t>
    </rPh>
    <phoneticPr fontId="8"/>
  </si>
  <si>
    <t>石川工業高等専門学校</t>
  </si>
  <si>
    <t>福井工業高等専門学校</t>
  </si>
  <si>
    <t>長野工業高等専門学校</t>
  </si>
  <si>
    <t>岐阜工業高等専門学校</t>
  </si>
  <si>
    <t>沼津工業高等専門学校</t>
  </si>
  <si>
    <t>豊田工業高等専門学校</t>
  </si>
  <si>
    <t>鳥羽商船高等専門学校</t>
  </si>
  <si>
    <t>鈴鹿工業高等専門学校</t>
  </si>
  <si>
    <t>舞鶴工業高等専門学校</t>
  </si>
  <si>
    <t>明石工業高等専門学校</t>
  </si>
  <si>
    <t>奈良工業高等専門学校</t>
  </si>
  <si>
    <t>和歌山工業高等専門学校</t>
  </si>
  <si>
    <t>米子工業高等専門学校</t>
  </si>
  <si>
    <t>松江工業高等専門学校</t>
  </si>
  <si>
    <t>津山工業高等専門学校</t>
  </si>
  <si>
    <t>広島商船高等専門学校</t>
  </si>
  <si>
    <t>呉工業高等専門学校</t>
  </si>
  <si>
    <t>徳山工業高等専門学校</t>
  </si>
  <si>
    <t>宇部工業高等専門学校</t>
  </si>
  <si>
    <t>大島商船高等専門学校</t>
  </si>
  <si>
    <t>阿南工業高等専門学校</t>
  </si>
  <si>
    <t>香川高等専門学校高松キャンパス</t>
    <rPh sb="0" eb="2">
      <t>カガワ</t>
    </rPh>
    <rPh sb="2" eb="4">
      <t>コウトウ</t>
    </rPh>
    <rPh sb="4" eb="6">
      <t>センモン</t>
    </rPh>
    <rPh sb="6" eb="8">
      <t>ガッコウ</t>
    </rPh>
    <rPh sb="8" eb="10">
      <t>タカマツ</t>
    </rPh>
    <phoneticPr fontId="8"/>
  </si>
  <si>
    <t>香川高等専門学校詫間キャンパス</t>
    <rPh sb="0" eb="2">
      <t>カガワ</t>
    </rPh>
    <rPh sb="2" eb="4">
      <t>コウトウ</t>
    </rPh>
    <rPh sb="4" eb="6">
      <t>センモン</t>
    </rPh>
    <rPh sb="6" eb="8">
      <t>ガッコウ</t>
    </rPh>
    <rPh sb="8" eb="10">
      <t>タクマ</t>
    </rPh>
    <phoneticPr fontId="8"/>
  </si>
  <si>
    <t>新居浜工業高等専門学校</t>
  </si>
  <si>
    <t>弓削商船高等専門学校</t>
  </si>
  <si>
    <t>高知工業高等専門学校</t>
  </si>
  <si>
    <t>久留米工業高等専門学校</t>
    <rPh sb="3" eb="5">
      <t>コウギョウ</t>
    </rPh>
    <phoneticPr fontId="9"/>
  </si>
  <si>
    <t>有明工業高等専門学校</t>
  </si>
  <si>
    <t>北九州工業高等専門学校</t>
  </si>
  <si>
    <t>佐世保工業高等専門学校</t>
  </si>
  <si>
    <t>熊本高等専門学校八代キャンパス</t>
  </si>
  <si>
    <t>熊本高等専門学校熊本キャンパス</t>
    <rPh sb="8" eb="10">
      <t>クマモト</t>
    </rPh>
    <phoneticPr fontId="8"/>
  </si>
  <si>
    <t>大分工業高等専門学校</t>
  </si>
  <si>
    <t>都城工業高等専門学校</t>
  </si>
  <si>
    <t>鹿児島工業高等専門学校</t>
  </si>
  <si>
    <t>沖縄工業高等専門学校</t>
  </si>
  <si>
    <t>近畿大学工業高等専門学校</t>
  </si>
  <si>
    <t>東京都立産業技術高等専門学校　荒川キャンパス</t>
    <rPh sb="0" eb="2">
      <t>トウキョウ</t>
    </rPh>
    <rPh sb="2" eb="4">
      <t>トリツ</t>
    </rPh>
    <rPh sb="4" eb="6">
      <t>サンギョウ</t>
    </rPh>
    <rPh sb="6" eb="8">
      <t>ギジュツ</t>
    </rPh>
    <rPh sb="8" eb="10">
      <t>コウトウ</t>
    </rPh>
    <rPh sb="10" eb="12">
      <t>センモン</t>
    </rPh>
    <rPh sb="12" eb="14">
      <t>ガッコウ</t>
    </rPh>
    <rPh sb="15" eb="17">
      <t>アラカワ</t>
    </rPh>
    <phoneticPr fontId="8"/>
  </si>
  <si>
    <t>東京都立産業技術高等専門学校　品川キャンパス</t>
    <phoneticPr fontId="8"/>
  </si>
  <si>
    <t>大阪公立大学工業高等専門学校</t>
    <rPh sb="2" eb="3">
      <t>コウ</t>
    </rPh>
    <rPh sb="6" eb="8">
      <t>コウギョウ</t>
    </rPh>
    <rPh sb="9" eb="10">
      <t>トウ</t>
    </rPh>
    <rPh sb="10" eb="12">
      <t>センモン</t>
    </rPh>
    <rPh sb="12" eb="14">
      <t>ガッコウ</t>
    </rPh>
    <phoneticPr fontId="8"/>
  </si>
  <si>
    <t>国際高等専門学校</t>
    <rPh sb="0" eb="2">
      <t>コクサイ</t>
    </rPh>
    <rPh sb="2" eb="4">
      <t>コウトウ</t>
    </rPh>
    <rPh sb="4" eb="6">
      <t>センモン</t>
    </rPh>
    <rPh sb="6" eb="8">
      <t>ガッコウ</t>
    </rPh>
    <phoneticPr fontId="8"/>
  </si>
  <si>
    <t>神戸市立工業高等専門学校</t>
    <rPh sb="0" eb="2">
      <t>コウベ</t>
    </rPh>
    <rPh sb="2" eb="4">
      <t>シリツ</t>
    </rPh>
    <rPh sb="4" eb="6">
      <t>コウギョウ</t>
    </rPh>
    <rPh sb="6" eb="8">
      <t>コウトウ</t>
    </rPh>
    <rPh sb="8" eb="10">
      <t>センモン</t>
    </rPh>
    <rPh sb="10" eb="12">
      <t>ガッコウ</t>
    </rPh>
    <phoneticPr fontId="8"/>
  </si>
  <si>
    <t>サレジオ工業高等専門学校</t>
    <rPh sb="4" eb="6">
      <t>コウギョウ</t>
    </rPh>
    <rPh sb="6" eb="8">
      <t>コウトウ</t>
    </rPh>
    <rPh sb="8" eb="10">
      <t>センモン</t>
    </rPh>
    <rPh sb="10" eb="12">
      <t>ガッコウ</t>
    </rPh>
    <phoneticPr fontId="8"/>
  </si>
  <si>
    <t>第</t>
    <rPh sb="0" eb="1">
      <t>ダイ</t>
    </rPh>
    <phoneticPr fontId="2"/>
  </si>
  <si>
    <t>学年</t>
    <rPh sb="0" eb="2">
      <t>ガクネン</t>
    </rPh>
    <phoneticPr fontId="2"/>
  </si>
  <si>
    <t>性別</t>
    <rPh sb="0" eb="2">
      <t>セイベツ</t>
    </rPh>
    <phoneticPr fontId="2"/>
  </si>
  <si>
    <t>〒</t>
    <phoneticPr fontId="2"/>
  </si>
  <si>
    <t>－</t>
    <phoneticPr fontId="2"/>
  </si>
  <si>
    <t>E-mail</t>
    <phoneticPr fontId="2"/>
  </si>
  <si>
    <t>TEL</t>
    <phoneticPr fontId="2"/>
  </si>
  <si>
    <t>（連絡用携帯電話等）</t>
    <rPh sb="1" eb="4">
      <t>レンラクヨウ</t>
    </rPh>
    <rPh sb="4" eb="8">
      <t>ケイタイデンワ</t>
    </rPh>
    <rPh sb="8" eb="9">
      <t>トウ</t>
    </rPh>
    <phoneticPr fontId="2"/>
  </si>
  <si>
    <t>研修テーマ</t>
    <rPh sb="0" eb="2">
      <t>ケンシュウ</t>
    </rPh>
    <phoneticPr fontId="2"/>
  </si>
  <si>
    <t>技術革新フロンティアコースの希望</t>
    <rPh sb="0" eb="2">
      <t>ギジュツ</t>
    </rPh>
    <rPh sb="2" eb="4">
      <t>カクシン</t>
    </rPh>
    <rPh sb="14" eb="16">
      <t>キボウ</t>
    </rPh>
    <phoneticPr fontId="2"/>
  </si>
  <si>
    <t>第１希望　研修テーマNo.</t>
    <rPh sb="0" eb="1">
      <t>ダイ</t>
    </rPh>
    <rPh sb="2" eb="4">
      <t>キボウ</t>
    </rPh>
    <rPh sb="5" eb="7">
      <t>ケンシュウ</t>
    </rPh>
    <phoneticPr fontId="2"/>
  </si>
  <si>
    <t>希望研修期間</t>
    <rPh sb="0" eb="2">
      <t>キボウ</t>
    </rPh>
    <rPh sb="2" eb="4">
      <t>ケンシュウ</t>
    </rPh>
    <rPh sb="4" eb="6">
      <t>キカン</t>
    </rPh>
    <phoneticPr fontId="2"/>
  </si>
  <si>
    <t>研修テーマを
選択した理由</t>
    <rPh sb="0" eb="2">
      <t>ケンシュウ</t>
    </rPh>
    <rPh sb="7" eb="9">
      <t>センタク</t>
    </rPh>
    <rPh sb="11" eb="13">
      <t>リユウ</t>
    </rPh>
    <phoneticPr fontId="2"/>
  </si>
  <si>
    <t>第２希望　研修テーマNo.</t>
    <rPh sb="0" eb="1">
      <t>ダイ</t>
    </rPh>
    <rPh sb="2" eb="4">
      <t>キボウ</t>
    </rPh>
    <rPh sb="5" eb="7">
      <t>ケンシュウ</t>
    </rPh>
    <phoneticPr fontId="2"/>
  </si>
  <si>
    <t>第３希望　研修テーマNo.</t>
    <rPh sb="0" eb="1">
      <t>ダイ</t>
    </rPh>
    <rPh sb="2" eb="4">
      <t>キボウ</t>
    </rPh>
    <rPh sb="5" eb="7">
      <t>ケンシュウ</t>
    </rPh>
    <phoneticPr fontId="2"/>
  </si>
  <si>
    <t>実施形態</t>
    <rPh sb="0" eb="2">
      <t>ジッシ</t>
    </rPh>
    <rPh sb="2" eb="4">
      <t>ケイタイ</t>
    </rPh>
    <phoneticPr fontId="2"/>
  </si>
  <si>
    <t>指定ホテル利用の有無</t>
    <rPh sb="0" eb="2">
      <t>シテイ</t>
    </rPh>
    <rPh sb="5" eb="7">
      <t>リヨウ</t>
    </rPh>
    <rPh sb="8" eb="10">
      <t>ウム</t>
    </rPh>
    <phoneticPr fontId="2"/>
  </si>
  <si>
    <t>指定ホテルへの個人情報提供の可否※</t>
    <rPh sb="0" eb="2">
      <t>シテイ</t>
    </rPh>
    <rPh sb="7" eb="11">
      <t>コジンジョウホウ</t>
    </rPh>
    <rPh sb="11" eb="13">
      <t>テイキョウ</t>
    </rPh>
    <rPh sb="14" eb="16">
      <t>カヒ</t>
    </rPh>
    <phoneticPr fontId="2"/>
  </si>
  <si>
    <t>⇒</t>
    <phoneticPr fontId="2"/>
  </si>
  <si>
    <t>選択して下さい</t>
    <rPh sb="0" eb="2">
      <t>センタク</t>
    </rPh>
    <rPh sb="4" eb="5">
      <t>クダ</t>
    </rPh>
    <phoneticPr fontId="3"/>
  </si>
  <si>
    <t>直接入力して下さい</t>
    <rPh sb="0" eb="2">
      <t>チョクセツ</t>
    </rPh>
    <rPh sb="2" eb="4">
      <t>ニュウリョク</t>
    </rPh>
    <rPh sb="6" eb="7">
      <t>シタ</t>
    </rPh>
    <phoneticPr fontId="3"/>
  </si>
  <si>
    <t>日</t>
    <rPh sb="0" eb="1">
      <t>ニチ</t>
    </rPh>
    <phoneticPr fontId="2"/>
  </si>
  <si>
    <t>月</t>
    <rPh sb="0" eb="1">
      <t>ガツ</t>
    </rPh>
    <phoneticPr fontId="2"/>
  </si>
  <si>
    <t>令和７年</t>
    <rPh sb="0" eb="2">
      <t>レイワ</t>
    </rPh>
    <rPh sb="3" eb="4">
      <t>ネン</t>
    </rPh>
    <phoneticPr fontId="2"/>
  </si>
  <si>
    <t>オンライン</t>
  </si>
  <si>
    <t>高　専　名</t>
    <rPh sb="0" eb="1">
      <t>コウ</t>
    </rPh>
    <rPh sb="2" eb="3">
      <t>セン</t>
    </rPh>
    <rPh sb="4" eb="5">
      <t>ナ</t>
    </rPh>
    <phoneticPr fontId="2"/>
  </si>
  <si>
    <t>フリガナ</t>
  </si>
  <si>
    <t>メールアドレス</t>
  </si>
  <si>
    <t>申込順</t>
    <rPh sb="0" eb="2">
      <t>モウシコミ</t>
    </rPh>
    <rPh sb="2" eb="3">
      <t>ジュン</t>
    </rPh>
    <phoneticPr fontId="13"/>
  </si>
  <si>
    <t>高専№</t>
    <rPh sb="0" eb="2">
      <t>コウセン</t>
    </rPh>
    <phoneticPr fontId="13"/>
  </si>
  <si>
    <t>所属高専</t>
    <rPh sb="0" eb="2">
      <t>ショゾク</t>
    </rPh>
    <phoneticPr fontId="13"/>
  </si>
  <si>
    <t>氏名</t>
    <rPh sb="0" eb="2">
      <t>シメイ</t>
    </rPh>
    <phoneticPr fontId="13"/>
  </si>
  <si>
    <t>性別</t>
    <rPh sb="0" eb="2">
      <t>セイベツ</t>
    </rPh>
    <phoneticPr fontId="13"/>
  </si>
  <si>
    <t>学科</t>
    <rPh sb="0" eb="2">
      <t>ガッカ</t>
    </rPh>
    <phoneticPr fontId="13"/>
  </si>
  <si>
    <t>学年</t>
    <rPh sb="0" eb="2">
      <t>ガクネン</t>
    </rPh>
    <phoneticPr fontId="13"/>
  </si>
  <si>
    <t>1分野</t>
    <rPh sb="1" eb="3">
      <t>ブンヤ</t>
    </rPh>
    <phoneticPr fontId="11"/>
  </si>
  <si>
    <t>第1希望
テーマ№</t>
    <rPh sb="0" eb="1">
      <t>ダイ</t>
    </rPh>
    <rPh sb="2" eb="4">
      <t>キボウ</t>
    </rPh>
    <phoneticPr fontId="13"/>
  </si>
  <si>
    <t>1可否</t>
  </si>
  <si>
    <t>1日程</t>
    <rPh sb="1" eb="3">
      <t>ニッテイ</t>
    </rPh>
    <phoneticPr fontId="13"/>
  </si>
  <si>
    <t>2分野</t>
    <rPh sb="1" eb="3">
      <t>ブンヤ</t>
    </rPh>
    <phoneticPr fontId="11"/>
  </si>
  <si>
    <t>第2希望テーマ№</t>
    <rPh sb="0" eb="1">
      <t>ダイ</t>
    </rPh>
    <rPh sb="2" eb="4">
      <t>キボウ</t>
    </rPh>
    <phoneticPr fontId="13"/>
  </si>
  <si>
    <t>2可否</t>
  </si>
  <si>
    <t>2日程</t>
    <rPh sb="1" eb="3">
      <t>ニッテイ</t>
    </rPh>
    <phoneticPr fontId="13"/>
  </si>
  <si>
    <t>3分野</t>
    <rPh sb="1" eb="3">
      <t>ブンヤ</t>
    </rPh>
    <phoneticPr fontId="11"/>
  </si>
  <si>
    <t>第3希望テーマ№</t>
    <rPh sb="0" eb="1">
      <t>ダイ</t>
    </rPh>
    <rPh sb="2" eb="4">
      <t>キボウ</t>
    </rPh>
    <phoneticPr fontId="13"/>
  </si>
  <si>
    <t>3可否</t>
  </si>
  <si>
    <t>3日程</t>
    <rPh sb="1" eb="3">
      <t>ニッテイ</t>
    </rPh>
    <phoneticPr fontId="13"/>
  </si>
  <si>
    <t>フロンティアコース希望</t>
    <rPh sb="9" eb="11">
      <t>キボウ</t>
    </rPh>
    <phoneticPr fontId="11"/>
  </si>
  <si>
    <t>備考</t>
    <rPh sb="0" eb="2">
      <t>ビコウ</t>
    </rPh>
    <phoneticPr fontId="11"/>
  </si>
  <si>
    <t>ホテル利用</t>
    <rPh sb="3" eb="5">
      <t>リヨウ</t>
    </rPh>
    <phoneticPr fontId="11"/>
  </si>
  <si>
    <t>個人情報提供</t>
    <rPh sb="0" eb="2">
      <t>コジン</t>
    </rPh>
    <rPh sb="2" eb="4">
      <t>ジョウホウ</t>
    </rPh>
    <rPh sb="4" eb="6">
      <t>テイキョウ</t>
    </rPh>
    <phoneticPr fontId="11"/>
  </si>
  <si>
    <t>現住所
〒</t>
  </si>
  <si>
    <t>現住所</t>
    <rPh sb="0" eb="3">
      <t>ゲンジュウショ</t>
    </rPh>
    <phoneticPr fontId="11"/>
  </si>
  <si>
    <t>現住所
電話番号</t>
    <rPh sb="0" eb="3">
      <t>ゲンジュウショ</t>
    </rPh>
    <rPh sb="4" eb="6">
      <t>デンワ</t>
    </rPh>
    <rPh sb="6" eb="8">
      <t>バンゴウ</t>
    </rPh>
    <phoneticPr fontId="11"/>
  </si>
  <si>
    <t>家族住所〒</t>
    <rPh sb="0" eb="2">
      <t>カゾク</t>
    </rPh>
    <phoneticPr fontId="11"/>
  </si>
  <si>
    <t>家族
電話番号</t>
    <rPh sb="0" eb="2">
      <t>カゾク</t>
    </rPh>
    <rPh sb="3" eb="5">
      <t>デンワ</t>
    </rPh>
    <rPh sb="5" eb="7">
      <t>バンゴウ</t>
    </rPh>
    <phoneticPr fontId="11"/>
  </si>
  <si>
    <t>高専事務所属</t>
    <rPh sb="0" eb="2">
      <t>コウセン</t>
    </rPh>
    <rPh sb="2" eb="4">
      <t>ジム</t>
    </rPh>
    <rPh sb="4" eb="6">
      <t>ショゾク</t>
    </rPh>
    <phoneticPr fontId="11"/>
  </si>
  <si>
    <t>事務担当者氏名</t>
    <rPh sb="0" eb="2">
      <t>ジム</t>
    </rPh>
    <rPh sb="2" eb="5">
      <t>タントウシャ</t>
    </rPh>
    <rPh sb="5" eb="7">
      <t>シメイ</t>
    </rPh>
    <phoneticPr fontId="11"/>
  </si>
  <si>
    <t>事務担当者email</t>
    <rPh sb="0" eb="2">
      <t>ジム</t>
    </rPh>
    <rPh sb="2" eb="5">
      <t>タントウシャ</t>
    </rPh>
    <phoneticPr fontId="11"/>
  </si>
  <si>
    <t>※このシートに記入した情報は、受入教員にも共有いたしますので、あらかじめご了承ください。</t>
    <rPh sb="7" eb="9">
      <t>キニュウ</t>
    </rPh>
    <rPh sb="11" eb="13">
      <t>ジョウホウ</t>
    </rPh>
    <rPh sb="15" eb="17">
      <t>ウケイ</t>
    </rPh>
    <rPh sb="17" eb="19">
      <t>キョウイン</t>
    </rPh>
    <rPh sb="21" eb="23">
      <t>キョウユウ</t>
    </rPh>
    <rPh sb="37" eb="39">
      <t>リョウショウ</t>
    </rPh>
    <phoneticPr fontId="2"/>
  </si>
  <si>
    <t>研修テーマの詳細をHPでご確認のうえ、下記に第１希望～第３希望のテーマNo.をご記入ください。</t>
    <rPh sb="0" eb="2">
      <t>ケンシュウ</t>
    </rPh>
    <rPh sb="6" eb="8">
      <t>ショウサイ</t>
    </rPh>
    <rPh sb="13" eb="15">
      <t>カクニン</t>
    </rPh>
    <rPh sb="19" eb="21">
      <t>カキ</t>
    </rPh>
    <rPh sb="22" eb="23">
      <t>ダイ</t>
    </rPh>
    <rPh sb="24" eb="26">
      <t>キボウ</t>
    </rPh>
    <rPh sb="27" eb="28">
      <t>ダイ</t>
    </rPh>
    <rPh sb="29" eb="31">
      <t>キボウ</t>
    </rPh>
    <rPh sb="40" eb="42">
      <t>キニュウ</t>
    </rPh>
    <phoneticPr fontId="2"/>
  </si>
  <si>
    <t>研修テーマを
選択した理由</t>
    <phoneticPr fontId="3"/>
  </si>
  <si>
    <t>令和７年度長岡技術科学大学オープンハウス受講申込書</t>
    <rPh sb="0" eb="2">
      <t>レイワ</t>
    </rPh>
    <rPh sb="3" eb="5">
      <t>ネンド</t>
    </rPh>
    <rPh sb="5" eb="9">
      <t>ナガオカギジュツ</t>
    </rPh>
    <rPh sb="9" eb="11">
      <t>カガク</t>
    </rPh>
    <rPh sb="11" eb="13">
      <t>ダイガク</t>
    </rPh>
    <rPh sb="20" eb="25">
      <t>ジュコウモウシコミショ</t>
    </rPh>
    <phoneticPr fontId="2"/>
  </si>
  <si>
    <t>※以下の欄は、クラス担当教員及び事務担当者が記入してください。
　本学への申込みは、各高等専門学校でお取りまとめいただきご提出願います。</t>
    <phoneticPr fontId="2"/>
  </si>
  <si>
    <t>クラス担当教員</t>
    <rPh sb="3" eb="5">
      <t>タントウ</t>
    </rPh>
    <rPh sb="5" eb="7">
      <t>キョウイン</t>
    </rPh>
    <phoneticPr fontId="2"/>
  </si>
  <si>
    <t>単位認定の有無</t>
    <rPh sb="0" eb="2">
      <t>タンイ</t>
    </rPh>
    <rPh sb="2" eb="4">
      <t>ニンテイ</t>
    </rPh>
    <rPh sb="5" eb="7">
      <t>ウム</t>
    </rPh>
    <phoneticPr fontId="2"/>
  </si>
  <si>
    <t>受入決定送付先
事務担当者</t>
    <rPh sb="0" eb="2">
      <t>ウケイ</t>
    </rPh>
    <rPh sb="2" eb="4">
      <t>ケッテイ</t>
    </rPh>
    <rPh sb="4" eb="7">
      <t>ソウフサキ</t>
    </rPh>
    <rPh sb="8" eb="10">
      <t>ジム</t>
    </rPh>
    <rPh sb="10" eb="13">
      <t>タントウシャ</t>
    </rPh>
    <phoneticPr fontId="2"/>
  </si>
  <si>
    <t>所　属</t>
    <rPh sb="0" eb="1">
      <t>ショ</t>
    </rPh>
    <rPh sb="2" eb="3">
      <t>ゾク</t>
    </rPh>
    <phoneticPr fontId="2"/>
  </si>
  <si>
    <t>氏　名</t>
    <rPh sb="0" eb="1">
      <t>シ</t>
    </rPh>
    <rPh sb="2" eb="3">
      <t>ナ</t>
    </rPh>
    <phoneticPr fontId="2"/>
  </si>
  <si>
    <t>T E L</t>
    <phoneticPr fontId="2"/>
  </si>
  <si>
    <t>学生が受講するにあたり、クラス担当教員の所見をお聞かせください。</t>
    <phoneticPr fontId="2"/>
  </si>
  <si>
    <t>単位認定</t>
    <rPh sb="0" eb="2">
      <t>タンイ</t>
    </rPh>
    <rPh sb="2" eb="4">
      <t>ニンテイ</t>
    </rPh>
    <phoneticPr fontId="2"/>
  </si>
  <si>
    <t>単位</t>
    <rPh sb="0" eb="2">
      <t>タンイ</t>
    </rPh>
    <phoneticPr fontId="2"/>
  </si>
  <si>
    <t>フリガナ（全角）</t>
    <rPh sb="5" eb="7">
      <t>ゼンカク</t>
    </rPh>
    <phoneticPr fontId="2"/>
  </si>
  <si>
    <t>Ｒ７年度様式</t>
    <rPh sb="2" eb="4">
      <t>ネンド</t>
    </rPh>
    <rPh sb="4" eb="6">
      <t>ヨウシキ</t>
    </rPh>
    <phoneticPr fontId="2"/>
  </si>
  <si>
    <t>分野</t>
  </si>
  <si>
    <t>開講式は初日の午前9時から、最終日の終了時刻、服装、持ち物等は各研究室で異なります。（HP参照）</t>
    <rPh sb="0" eb="3">
      <t>カイコウシキ</t>
    </rPh>
    <rPh sb="4" eb="6">
      <t>ショニチ</t>
    </rPh>
    <rPh sb="7" eb="9">
      <t>ゴゼン</t>
    </rPh>
    <rPh sb="10" eb="11">
      <t>ジ</t>
    </rPh>
    <rPh sb="14" eb="17">
      <t>サイシュウビ</t>
    </rPh>
    <rPh sb="18" eb="22">
      <t>シュウリョウジコク</t>
    </rPh>
    <rPh sb="23" eb="25">
      <t>フクソウ</t>
    </rPh>
    <rPh sb="26" eb="27">
      <t>モ</t>
    </rPh>
    <rPh sb="28" eb="29">
      <t>モノ</t>
    </rPh>
    <rPh sb="29" eb="30">
      <t>トウ</t>
    </rPh>
    <rPh sb="31" eb="35">
      <t>カクケンキュウシツ</t>
    </rPh>
    <rPh sb="36" eb="37">
      <t>コト</t>
    </rPh>
    <rPh sb="45" eb="47">
      <t>サンショウ</t>
    </rPh>
    <phoneticPr fontId="3"/>
  </si>
  <si>
    <t xml:space="preserve"> </t>
    <phoneticPr fontId="3"/>
  </si>
  <si>
    <t>通番</t>
    <rPh sb="0" eb="2">
      <t>ツウバン</t>
    </rPh>
    <phoneticPr fontId="3"/>
  </si>
  <si>
    <t>講座№</t>
    <rPh sb="0" eb="2">
      <t>コウザ</t>
    </rPh>
    <phoneticPr fontId="3"/>
  </si>
  <si>
    <t>対象学生</t>
  </si>
  <si>
    <t>テーマ</t>
  </si>
  <si>
    <t>内容</t>
  </si>
  <si>
    <t>担当教員</t>
    <rPh sb="0" eb="2">
      <t>タントウ</t>
    </rPh>
    <rPh sb="2" eb="4">
      <t>キョウイン</t>
    </rPh>
    <phoneticPr fontId="3"/>
  </si>
  <si>
    <t>氏名（主）非表示</t>
    <rPh sb="5" eb="8">
      <t>ヒヒョウジ</t>
    </rPh>
    <phoneticPr fontId="3"/>
  </si>
  <si>
    <t>氏名（副1）非表示</t>
    <rPh sb="6" eb="9">
      <t>ヒヒョウジ</t>
    </rPh>
    <phoneticPr fontId="3"/>
  </si>
  <si>
    <t>氏名（副2）非表示</t>
    <rPh sb="6" eb="9">
      <t>ヒヒョウジ</t>
    </rPh>
    <phoneticPr fontId="3"/>
  </si>
  <si>
    <t>氏名（副3）非表示</t>
    <rPh sb="6" eb="9">
      <t>ヒヒョウジ</t>
    </rPh>
    <phoneticPr fontId="3"/>
  </si>
  <si>
    <t>氏名（副4）非表示</t>
    <rPh sb="6" eb="9">
      <t>ヒヒョウジ</t>
    </rPh>
    <phoneticPr fontId="3"/>
  </si>
  <si>
    <t>実施期間</t>
    <rPh sb="0" eb="2">
      <t>ジッシ</t>
    </rPh>
    <rPh sb="2" eb="4">
      <t>キカン</t>
    </rPh>
    <phoneticPr fontId="3"/>
  </si>
  <si>
    <t>可能期間Ａ　非表示</t>
    <rPh sb="6" eb="9">
      <t>ヒヒョウジ</t>
    </rPh>
    <phoneticPr fontId="3"/>
  </si>
  <si>
    <t>可能期間B　非表示</t>
    <rPh sb="6" eb="9">
      <t>ヒヒョウジ</t>
    </rPh>
    <phoneticPr fontId="3"/>
  </si>
  <si>
    <t>可能期間C　非表示</t>
    <rPh sb="6" eb="9">
      <t>ヒヒョウジ</t>
    </rPh>
    <phoneticPr fontId="3"/>
  </si>
  <si>
    <t>可能回数</t>
  </si>
  <si>
    <t>1回の定員</t>
  </si>
  <si>
    <t>備考１</t>
  </si>
  <si>
    <t>人数増</t>
  </si>
  <si>
    <t>備考２</t>
  </si>
  <si>
    <t>実施
形態</t>
    <phoneticPr fontId="3"/>
  </si>
  <si>
    <t>備考３</t>
  </si>
  <si>
    <t>受講時の服装及び持参物</t>
  </si>
  <si>
    <t>最終日の終了予定時刻</t>
  </si>
  <si>
    <t>備考４</t>
  </si>
  <si>
    <t>フロンティア可否</t>
    <rPh sb="6" eb="8">
      <t>カヒ</t>
    </rPh>
    <phoneticPr fontId="3"/>
  </si>
  <si>
    <t>2100◆R７テーマ計画書_機械_韋.xlsx</t>
  </si>
  <si>
    <t>機械工学分野</t>
  </si>
  <si>
    <t>専攻科生のみ</t>
  </si>
  <si>
    <t>フランジング効果とは、全く同じ波形を少しズラした状態で同時再生することで得られる周波数特性の変化のことである。干渉計で、2次元の白色干渉縞を取得する。その縞は、空間的な位置情報を記録している。干渉縞から、物体の位置情報を得る（復元する）ことができる。これは価値ある情報である。フランジング効果を使い、取得した信号が単なるノイズに見える。その信号に干渉縞があるのかどうかを判別することが本研究の目的である。MatlabかPythonを用いて，得られた信号に対して、フランジング効果を計算する。計算された信号の特徴を用いて、干渉縞の有無を判別する可能性を検討する。光学（特に干渉計、干渉計測）、信号処理（特にデータ処理）、機械学習（特に特徴量に対する理解）を勉強、体験できる。</t>
  </si>
  <si>
    <t/>
  </si>
  <si>
    <t>9月1日（月）～9月5日（金）</t>
  </si>
  <si>
    <t>対面</t>
  </si>
  <si>
    <t>実験装置があるため、リモート不可</t>
  </si>
  <si>
    <t>個人のパソコンがあれば便利。</t>
  </si>
  <si>
    <t>終了予定時刻より遅れる可能性がある。</t>
  </si>
  <si>
    <t>一部、英語の資料を使っている。英語の技術資料が読め、理解できる学生が望ましい。プログラミング（特にMatlabかPython、CかC++も可）の経験者が望ましい。</t>
  </si>
  <si>
    <t>1101.2101◆R７テーマ計画書_機械_倉橋_上林.xlsx</t>
  </si>
  <si>
    <t>本科生及び専攻科生</t>
  </si>
  <si>
    <t>8月18日（月）～8月22日（金）</t>
  </si>
  <si>
    <t>3Dプリンタの使用（部材の製作時間）等も考えて設定しています．</t>
  </si>
  <si>
    <t>可能でしたらノートPCをご持参ください．（※お持ちで無い場合は，研究室のものを使用頂きます．）</t>
  </si>
  <si>
    <t>14:30終了予定</t>
  </si>
  <si>
    <t>1102.2102◆R７テーマ計画書_上村.xlsx</t>
  </si>
  <si>
    <t>雪氷工学研究室でのラボ体験</t>
  </si>
  <si>
    <t>上村靖司</t>
  </si>
  <si>
    <t>杉原幸信</t>
  </si>
  <si>
    <t>基本的に自由ですが、長袖、長ズボン、帽子、運動靴があると良いです。</t>
  </si>
  <si>
    <t>１７：００終了予定</t>
  </si>
  <si>
    <t>1103.2103◆R７テーマ計画書_機械 横田.xlsx</t>
  </si>
  <si>
    <t>オリジナルの合成音声を創ろう！</t>
  </si>
  <si>
    <t>人間の音声は、声帯の振動と声道の共鳴が組み合わさった物理現象です。これらの現象を物理的に理解することで、歌唱指導や発声障害の診断など、さまざまな用途に応用することができます。本テーマでは、オリジナルの合成音声を発することが可能な声道模型の設計と、3Dプリンタでの製作に取り組みます。これらの課題を通して、人間の音声に関する理論・実験を体験するとともに、楽器やオーディオなど、様々な音響機器に関する基礎的な知識を身に着けます。</t>
  </si>
  <si>
    <t>8月25日（月）～8月29日（金）</t>
  </si>
  <si>
    <t>特に指定なし</t>
  </si>
  <si>
    <t>12:00終了予定</t>
  </si>
  <si>
    <t>1104.2104◆R7テーマ計画書山﨑渉.xlsx</t>
  </si>
  <si>
    <t>高性能な超音速翼を空力設計しよう！</t>
  </si>
  <si>
    <t>音速よりも高速な超音速流れでは衝撃波という波が空気中に発生するため、流体物理現象が通常（音速以下の流れ）とは大きく変わります。その影響により、超音速流れで高性能となる翼の形状・形態も通常とは大きく変わってくる事になります。本テーマでは、超音速翼の性能を流体シミュレーションにより評価して、衝撃波や膨張波といった高速流体特有の現象を学んでもらう予定です。その上で、色々と試行錯誤しながら性能の高い超音速翼を設計してもらう予定です。</t>
  </si>
  <si>
    <t>山崎渉</t>
  </si>
  <si>
    <t>特になし</t>
  </si>
  <si>
    <t>16:00終了予定</t>
  </si>
  <si>
    <t>1105.2105◆R７テーマ計画書_山田昇.xlsx</t>
  </si>
  <si>
    <t>次世代エネルギー技術の先端研究を体験しよう！</t>
  </si>
  <si>
    <t>山田昇</t>
  </si>
  <si>
    <t>・服装は自由
・ノートPC等を持参（研修の最後に体験内容を簡単にまとめてもらいます）</t>
  </si>
  <si>
    <t>遅くとも14時</t>
  </si>
  <si>
    <t>1106.2106◆R７テーマ計画書 機械系本間研.xlsx</t>
  </si>
  <si>
    <t>大学院生と学ぶ状態図の基礎学習</t>
  </si>
  <si>
    <t>カーボンニュートラルや自動車の電動化、再生可能エネルギーの導入など材料開発と強く結びつくキーテクノロジーが注目されている。その際、材料開発には状態図の理解が欠かせない。しかし、講義で習う状態図はわかりにくいものが多く、何が大切か理解しにくい。本テーマでは、状態図を座学とコンピューターを用いた状態図計算および熱力学と状態図の関係を高専本科生レベルまで掘り下げて5日間学習する。学習は長岡技術科学大学、機械工学分野の大学院生とともに行い、相互に状態図の基礎を理解、習得する。</t>
  </si>
  <si>
    <t>正午12：00</t>
  </si>
  <si>
    <t>1107.2107◆R７テーマ計画書（機械・鈴木）.xlsx</t>
  </si>
  <si>
    <t>噴流拡散火炎の音響励振〜火炎内の噴流の可視化〜</t>
  </si>
  <si>
    <t>メタンを噴出させ燃焼させることによりできた火炎に横から音波を当てると、火炎がV字に変形します。この音響励振現象を調査する実験に参加してもらいます。本研修では、シャドウグラフ法を用いた流れ場の可視化を中心に実験を行います。プログラミングを用いた画像解析も行う可能性があります（研究の進捗状況によります）。</t>
  </si>
  <si>
    <t>鈴木正太郎</t>
  </si>
  <si>
    <t>作業着があった方が望ましい</t>
  </si>
  <si>
    <t>1108.2108◆R７テーマ計画書_機械・勝身.xlsx</t>
  </si>
  <si>
    <t>ロケット工学入門</t>
  </si>
  <si>
    <t>ロケットの運動力学およびロケットエンジンについて解説するとともに、ペットボトルロケットの特性取得実験を通してペットボトルロケットの最適設計について検討を行う。</t>
  </si>
  <si>
    <t>勝身俊之</t>
  </si>
  <si>
    <t>1109.2109◆R７テーマ計画書_機械遠藤.xlsx</t>
  </si>
  <si>
    <t>制御工学は、対象（機械やロボットなど）を自分の思い通りに操るための科学技術です。本研修では制御工学を学習し、それを応用して、移動ロボットを制御してもらいます。障害物のある環境において、障害物を回避しつつ目標位置まで移動する制御など、様々な制御手法を提案・設計し、シミュレーションや実機を通して、移動ロボットを目標通り操る制御を検討してもらいます。</t>
  </si>
  <si>
    <t>遠藤孝浩</t>
  </si>
  <si>
    <t>特になし。</t>
  </si>
  <si>
    <t>1110.2110◆R７テーマ計画書磯部川村.xlsx</t>
  </si>
  <si>
    <t>最先端のガラス加工を体験！
～超音波でガラスを削る＆銀の結晶を育てる～</t>
  </si>
  <si>
    <t>服装自由</t>
  </si>
  <si>
    <t>15:00終了予定
ご希望があれば、可能な限り調整可能です。</t>
  </si>
  <si>
    <t>1111.2111◆R７テーマ計画書_機械-中田.xlsx</t>
  </si>
  <si>
    <t>マグネシウムは構造用金属材料の中で最も軽く、その密度は１．７Mg/m3と、鉄およびアルミニウムの１/４．５および２/３程度である。このため、マグネシウム合金を自動車部材として使用すれば、低燃費化による二酸化炭素排出量の削減に大きく貢献できると考えられる。一方で、マグネシウム合金には、自動車部材としての実用化を妨げる問題点が多く存在する。本研修では、マグネシウム合金開発の課題である強度特性、異方性、成形性および耐食性に関する基礎的な知識およびその課題解決を目指した特性評価手法を学習する。また、大型プレス機や圧延機による材料製造プロセスの実際も体験する。</t>
  </si>
  <si>
    <t>中田大貴</t>
  </si>
  <si>
    <t>学生の都合により調整可能</t>
  </si>
  <si>
    <t>1112.2112◆R７テーマ計画書_武田馬場.xlsx</t>
  </si>
  <si>
    <t>熱発電・蓄熱材料の作製と評価</t>
  </si>
  <si>
    <t>排熱をはじめとする未利用熱を有効に利用する技術は，エネルギー問題の解決や温室効果ガス排出削減にとって重要な技術です．この研修では，熱から発電する熱電材料，熱を蓄える蓄熱材料の作製から評価まで行うことで，排熱を有効利用するための材料の基礎を学びます．対象とする材料（熱電材料，蓄熱材料）は，受講生と相談して決めます．</t>
  </si>
  <si>
    <t>武田雅敏</t>
  </si>
  <si>
    <t>馬場将亮</t>
  </si>
  <si>
    <t>1113.2113◆R７テーマ計画書山崎洋人.xlsx</t>
  </si>
  <si>
    <t>近年、次世代産業の源泉として技術イノベーションが求められており、特に、医療・創薬のためのナノ流路を活用したの次世代型分子検出デバイスの創出に期待が寄せられている。本研修では、当研究室の独自技術であるナノ流路加工やこれを用いたナノ流体計測のよる生体分子検出を実施します。本研修を通して、次世代技術開発の一端を体験してもらいます。また、研修者自身のアイディアがあれば、オリジナルなテーマでもOKです！！</t>
  </si>
  <si>
    <t>オンライン希望の場合も対応可</t>
  </si>
  <si>
    <t>18：00終了予定。ただし、帰路の交通手段により、終了時間を早めたい場合は、対応を検討いたします。</t>
  </si>
  <si>
    <t>1114.2114◆R７テーマ計画書_溝尻.xlsx</t>
  </si>
  <si>
    <t>金属析出用のインクの作製，レーザプリンティング，グルコースセンサの作製と評価，に取り組みます．材料・プロセス・デバイスそれぞれの研究の魅力を体験していただけます．具体的には下記の項目に取り組んでいただきます．
①インクの作製：酸化銅ナノ粒子やグリオキシル酸Cu錯体の調製
②レーザプリンティング：①で作製したインクを基板に塗布してレーザを照射し，Cuを析出させます．
③センサの作製：②の技術を使ってグルコースセンサを作製します．作製したセンサの評価をします．</t>
  </si>
  <si>
    <t>動きやすい服装．耐薬品・レーザ用ゴーグルは貸借します．</t>
  </si>
  <si>
    <t>14:30終了予定．</t>
  </si>
  <si>
    <t>1115◆R７テーマ計画書_南口ー郭１.xlsx</t>
  </si>
  <si>
    <t>本科生のみ</t>
  </si>
  <si>
    <t>産業廃棄物から作るアロマセラミックス</t>
  </si>
  <si>
    <t>アルミ鋳造で発生する産業廃棄物，アルミドロスを用いて多孔質セラミックスを作製する．その気孔（穴）にアロマオイルを染み込ませることで，アロマセラミックスを作製する．この製造工程を通じて，セラミックスプロセシングやそれに関わる科学技術を理解する．</t>
  </si>
  <si>
    <t>16:00くらいであるが調整可能</t>
  </si>
  <si>
    <t>1116.2116◆R７テーマ計画書_南口ー郭２.xlsx</t>
  </si>
  <si>
    <t>MAX相セラミックスの焼結と特性評価</t>
  </si>
  <si>
    <t>耐熱性が高く，機械的強度や破壊靭性値が高い上，機械加工性も有するMAX相セラミックスをパルス通電焼結によって焼結し，材料評価（X線回折による相同定，走査型電子顕微鏡による組織観察など），機械的特性や切削加工性を評価する．</t>
  </si>
  <si>
    <t>16:00ごろの予定であるが，調整可能</t>
  </si>
  <si>
    <t>1117.2117◆R７テーマ計画書_庄司.xlsx</t>
  </si>
  <si>
    <t>人工細胞膜を使ったバイオセンサを作ろう！</t>
  </si>
  <si>
    <t>細胞は生物の最小単位であり、多くの高性能なセンシング機構を保有しています。特に細胞膜に発現した膜タンパク質は高感度なセンシング機能を有しており、人工的に細胞膜を形成することで、高感度なバイオセンサを構築することが可能です。本研修では、人工細胞膜の形成手法について学び、実際に人工細胞膜を作製し膜タンパク質を再構築したバイオセンサを構築します。さらに、作製したバイオセンサを用いて化学物質の検出実験を行います。</t>
  </si>
  <si>
    <t>庄司観</t>
  </si>
  <si>
    <t>本科、専攻科との合計人数</t>
  </si>
  <si>
    <t>15時ごろ</t>
  </si>
  <si>
    <t>1118◆R７テーマ計画書小林泰秀.xlsx</t>
  </si>
  <si>
    <t>シングルボードコンピュータを用いたダクト能動騒音制御教材の製作</t>
  </si>
  <si>
    <t>長さ約1m程度の塩ビ管（ダクト）に騒音源と制御音源を取り付け、A/D・D/A変換器を介してラズベリーパイ等のシングルボードコンピュータにコントローラを実装するダクト能動騒音制御の実験環境を構成する。これを用いて、フィードフォワード制御による音波の重ね合わせ、周波数応答実験によるシステム同定、ロバスト制御理論によるフィードバック制御系の設計・実装が体験できる教材を製作する。さらに、共振時の振幅を目標値に維持する定常発振制御系の安定条件を実験的に調査し、理論と比較・考察する。</t>
  </si>
  <si>
    <t>小林泰秀</t>
  </si>
  <si>
    <t>1201.2201◆R７テーマ計画書_電気三浦.xlsx</t>
  </si>
  <si>
    <t>電気電子情報工学分野</t>
  </si>
  <si>
    <t>太陽光発電のパワーコンディショナの機能である
・太陽光パネルの最大電力点追従（MPPT）制御
・インバータによる電力系統への連系
について，講義および回路シミュレーション，小型模擬試験装置を用いた実験を通して学ぶ。</t>
  </si>
  <si>
    <t>三浦友史</t>
  </si>
  <si>
    <t>舟木秀明</t>
  </si>
  <si>
    <t>最大参加人数は4名です。</t>
  </si>
  <si>
    <t>特になし。平時の服装で良い。</t>
  </si>
  <si>
    <t>１４：３０の終了を予定していますが，交通手段の時刻にあわせて変更します。</t>
  </si>
  <si>
    <t>1202.2202◆R７テーマ計画書_電気系木村研.xlsx</t>
  </si>
  <si>
    <t>液晶ディスプレイデバイスの作製と評価</t>
  </si>
  <si>
    <t>スマートフォンやノートパソコンに搭載されている液晶ディスプレイの１画素に相当するセルを実際に作製する実習を行います。出来上がったセルの動作確認を通して、光学の基礎を学びます。</t>
  </si>
  <si>
    <t>木村宗弘</t>
  </si>
  <si>
    <t>柴田陽生</t>
  </si>
  <si>
    <t>13時</t>
  </si>
  <si>
    <t>1203.2203◆R７テーマ計画書_電気山下.xlsx</t>
  </si>
  <si>
    <t>シミュレーションで見る原子や電子の世界</t>
  </si>
  <si>
    <t>できればノートPC持参</t>
  </si>
  <si>
    <t>ノートPCが持参できれば可</t>
  </si>
  <si>
    <t>オンラインでも可</t>
  </si>
  <si>
    <t>できればノートPC</t>
  </si>
  <si>
    <t>1204.2204◆R７テーマ計画書_電気_佐々木友之.xlsx</t>
  </si>
  <si>
    <t>作って学ぶテラヘルツメタマテリアル</t>
  </si>
  <si>
    <t>電磁メタマテリアルの作製と評価を通じ、電磁波応用の先端技術に触れながら、電磁波の性質、並びに電磁波と物質との相互作用に対する理解を深めます。電磁メタマテリアルは、波長より小さな構造（サブ波長構造）の集合体です。サブ波長構造の素材、形状、配列などによって、その誘電率と透磁率を人為的に制御できることから、周波数帯を問わず、電磁波の制御素子用材料として注目されています。本研修では、近年、多くの分野で需要が高まりつつあるテラヘルツ帯における電磁波（テラヘルツ波）に着目し、テラヘルツ波用の電磁メタマテリアル（テラヘルツメタマテリアル）の設計と作製を行います。また、その特性を、時間領域分光システムやテラヘルツカメラなどを使って実験的に観察し、理論モデルとの比較などから結果を考察します。</t>
  </si>
  <si>
    <t>佐々木友之</t>
  </si>
  <si>
    <t>服装について特に指定はありません。可能であればノートパソコンを持ってきてください（なくても問題ありません）。</t>
  </si>
  <si>
    <t>14:30頃の終了を予定しています。もし早めに終わりたい等のご希望がございましたらご相談ください。</t>
  </si>
  <si>
    <t>1205.2205◆R７テーマ計画書電気_横倉勇希.xlsx</t>
  </si>
  <si>
    <t>ロボットアクチュエータの制御を実践！</t>
  </si>
  <si>
    <t>ノートパソコンがあると望ましい（貸し出し可）</t>
  </si>
  <si>
    <t>相談によって臨機応変に対応可</t>
  </si>
  <si>
    <t>1206.2206◆R７テーマ計画書江偉華須貝太一.xlsx</t>
  </si>
  <si>
    <t>小型レールガンを作ってみよう！</t>
  </si>
  <si>
    <t>レールガンとは電気の力で金属の飛翔体を加速させる技術で、レールと飛翔体を挟み大電流を流すことで生じるローレンツ力を利用します。本研修では小型のレールガンを一から作って動かしてみます。最初に、レールガンの原理を学習してから、大電流発生回路とレールを製作していきます。出来上がったら実際に電圧をかけて飛翔体をアルミ缶に向けて撃ってみて、実際に飛翔体がどのように飛んだかを高速度カメラを使って観察し、どうすればうまく飛ぶかを検証していきます。これを通して、電磁気学や電気回路の基礎を体験的に学ぶことができると思います。</t>
  </si>
  <si>
    <t>関数電卓</t>
  </si>
  <si>
    <t>1207◆R７テーマ計画書鵜沼玉山.xlsx</t>
  </si>
  <si>
    <t>目に見えない光を操る</t>
  </si>
  <si>
    <t>「目に見えない光」である電波（cmオーダーの波長）や赤外光（μmオーダーの波長）の発生や検出を行うとともに、それらの応用に関する研修を行う。前半では、電波を発生、検出するためのアンテナの作製と評価、および、メタマテリアルを用いた電波の伝搬制御に関する初歩的な実験に取り組むことで、「目に見えない光」の性質や制御方法を学ぶ。後半では、「目に見えない光」の応用として、FTIRを用いた半導体量子井戸（ナノ構造）や身の回りの材料の赤外光吸収測定を行い、小さすぎて目に見えない物質構造の解明に取り組む。</t>
  </si>
  <si>
    <t>高専での学生実験を受講する際に支障がない程度の服装、USBメモリ持参</t>
  </si>
  <si>
    <t>1208◆R７テーマ計画書田中久仁彦.xlsx</t>
  </si>
  <si>
    <t>溶液塗布による透明太陽電池の作製</t>
  </si>
  <si>
    <t>透明太陽電池の実現をめざし，透明半導体であるn型半導体ZnOナノロッドを基板上に生やし，その隙間をとある透明p型半導体で埋めることで，透明なダイオードを作製します．透明ZnOナノロッドや透明ダイオードの電子顕微鏡像撮影，XRD，透過率測定のほか，透明ダイオードの整流特性の観測を行います．疑似太陽光を照射すると・・・うまくできれば少しだけ電流・電圧が発生するはずです．</t>
  </si>
  <si>
    <t>田中久仁彦</t>
  </si>
  <si>
    <t>通常の服装であれば問題ありません。薬品を扱いますが、薬品が服につくことは通常はありません。</t>
  </si>
  <si>
    <t>参加者の都合にあわせますが少なくとも12時まではやります。</t>
  </si>
  <si>
    <t>1209.2209◆R７テーマ計画書_電気藤井.xlsx</t>
  </si>
  <si>
    <t>空中に浮かぶ映像を創って操ろう</t>
  </si>
  <si>
    <t>昨今空中ディスプレイという、空中に映像が浮かんで見えるSF映画のようなディスプレイがセルフレジや本屋の検索端末、エレベーターのボタン等に使われ始めています。空中ディスプレイは、特別な眼鏡をかけたり、スマホなどの機器を通して見たりする必要がないため、だれでも一緒にみることができるディスプレイです。本研修テーマでは、空中ディスプレイの基本的な仕組みについて学んだ後、センサー等を組み合わせた実際の空中ディスプレイを題材に、空中映像を自由に操ることができるオリジナルのプログラムの作成に挑戦していただきます。</t>
  </si>
  <si>
    <t>私服OKです．必要な持参物は特にありません．</t>
  </si>
  <si>
    <t>16時30分頃予定です．</t>
  </si>
  <si>
    <t>Unityを用いたプログラミングを行います。何らかのプログラミング言語の経験があることが望ましいです。</t>
  </si>
  <si>
    <t>1210.2210◆R７テーマ計画書眞田亜紀子.xlsx</t>
  </si>
  <si>
    <t>「数学は難しい」というイメージがありますが，数学は世界共通の理学言語であり，数学があるからこそ工学への応用もあると考えています．本研修では，数学を多方面から興味深く知ることで数学の面白さを感じるととともに，数学が工学にどのように使われているかを体験していただきます．難しい理論や証明を解くのではなく，数学をパズル感覚で楽しいものだと捉えていただくことをモットーにしています．数学を楽しいものだと捉えていただくことで，数学へのさらなる興味が深まることを期待しています．</t>
  </si>
  <si>
    <t>眞田亜紀子</t>
  </si>
  <si>
    <t>服装は自由．自分が利用しているPCやタブレット（プログラミングやスライド作成ができる環境）を持参．</t>
  </si>
  <si>
    <t>1211.2211◆R７テーマ計画書（電気系 杉田）.xlsx</t>
  </si>
  <si>
    <t>最近では、ゲームや音楽を迫力ある音質で楽しむことができるようになってきました。これらには、目的に応じて様々なデジタル信号処理や機械学習の技術が利用されています。例えば、イコライザ―、コンプレッサー、リバーブなど、ユーザーが自分好みの音質に変えることのできるエフェクター機能などがあります。本研修では、オーディオエフェクトシステムや３次元立体音響システムの試作や評価を通して、音の基本的な性質や人の聴覚機能、そしてディジタル信号処理や機械学習の基礎を学びます。音響信号処理の世界を覗いてみませんか？</t>
  </si>
  <si>
    <t>15:00終了予定</t>
  </si>
  <si>
    <t>1212.2212◆R７テーマ計画書_電気南部.xlsx</t>
  </si>
  <si>
    <t>脳の信号を用いたロボットアーム制御</t>
  </si>
  <si>
    <t>本テーマでは、ブレインコンピュータインターフェース(BCI)と呼ばれる、脳の信号を用いて機械を操作するインターフェースの体験として、脳波(EEG)と呼ばれる脳活動計測装置を用いて脳の活動状態を推定し、その推定値を使ったロボットアームの操作を行う。最初にEEGを含む脳活動の計測手法について実習し、実際に脳活動を計測する実験を行う。次に、計測データを使って、Pythonによるプログラミングを行い、脳が活動しているかどうかを判別する簡単な機械学習を用いた解析を行う。この解析で推定された状態（ON/OFFなど）に基づき、ロボットアームを脳活動により制御することを目指す。研修では、2-3名のグループを組んで協力して研修に取り組む予定である。</t>
  </si>
  <si>
    <t>自由</t>
  </si>
  <si>
    <t>1213.2213◆R７テーマ計画書_電気系_平沢.xlsx</t>
  </si>
  <si>
    <t>最新バイオフォトニクス：見えないものを見る技術</t>
  </si>
  <si>
    <t>データまとめ用にノートPCがあると便利です。持参困難な場合には研究室内で使用可能なPCを貸与しますが，台数に制限があるため予めご連絡ください。</t>
  </si>
  <si>
    <t>基本的に１４：００終了予定ですが，個別の事情に応じて調整可能です。</t>
  </si>
  <si>
    <t>1214◆R７テーマ計画書坂本盛嗣.xlsx</t>
  </si>
  <si>
    <t>偏光回折素子が造り出す空中映像</t>
  </si>
  <si>
    <t>映像技術は4K・8Kといった高精細化、VR技術など日々進化しています。その中の一つに空中映像技術があります。これはSF映画などでよく見かける何もない空間にあたかも画像があるように見せるもので、様々な手法が研究されています。我々の研究室では偏光を制御する素子である偏光回折素子を用いた空中映像技術について研究しています。本テーマでは、偏光回折素子を用いた空中映像光学系を組み上げてもらいます。また、その際に必要な偏光制御・光波伝搬の基礎を学んでいただきます。</t>
  </si>
  <si>
    <t>小野浩司</t>
  </si>
  <si>
    <t>坂本盛嗣</t>
  </si>
  <si>
    <t>野田浩平</t>
  </si>
  <si>
    <t>特に無し</t>
  </si>
  <si>
    <t>1215.2215◆R７テーマ計画書-電気・坪根研.xlsx</t>
  </si>
  <si>
    <t>16:00終了予定．ただし，受講者の要望に応じて早めに終了するなどの対応をします．</t>
  </si>
  <si>
    <t>1216◆R７テーマ計画書伊東淳一 (1).xlsx</t>
  </si>
  <si>
    <t>地球温暖化やエネルギー問題を解決する鍵となるのがパワーエレクトロニクスです。パワーエレクトロニクスは電気を上手に使う技術であり，冷蔵庫やエアコンなどの家電製品やスマートフォンの充電器，今話題の電気自動車や太陽光発電など，身の回りの様々なところで使われています。このテーマでは，パワーエレクトロニクスが私たちの生活を快適にする，スゴイ技術であることを実感できます。また，身の回りで使われている回路を通してパワーエレクトロニクスの基礎を勉強できるだけでなく，実際に回路を作って動かすことで研究の楽しさを知ることができます。研修では降圧チョッパ回路のシミュレーションや回路作製，実験を行います。シミュレーションの上手な使い方，実験のむずかしさを学ぶことができます。</t>
  </si>
  <si>
    <t>伊東淳一</t>
  </si>
  <si>
    <t>渡辺大貴</t>
  </si>
  <si>
    <t>服装：指定なし
持ち物：エクセルやパワーポイント等が使用できるパソコン</t>
  </si>
  <si>
    <t>16:10分終了予定</t>
  </si>
  <si>
    <t>1217.2217◆R７テーマ計画書(プラズマ研)電気電子情報系.xlsx</t>
  </si>
  <si>
    <t>体感！！プラズマ</t>
  </si>
  <si>
    <t>固体・液体・気体に次ぐ物質の第４の状態と呼ばれるプラズマは、自然界では恒星やオーロラ、雷などとして見られ、溶接や環境浄化、半導体製造などの人工的に生成したプラズマを用いた様々な産業応用分野が発展しているなど、身近なところに数多く利用されています。本研修では、将来的にプラズマの応用が期待されている究極的なエネルギー技術である核融合発電、次世代宇宙航行用推進機、様々な反応場が形成できる大気圧プラズマ、レーザーアブレーション、パルスパワーに関する実習・研修を通して10年先、20年先を先取りした先端研究を通じてプラズマについて学習します。</t>
  </si>
  <si>
    <t>高橋一匡</t>
  </si>
  <si>
    <t>菊池崇志</t>
  </si>
  <si>
    <t>佐々木徹</t>
  </si>
  <si>
    <t>田中徹</t>
  </si>
  <si>
    <t>自習・データ整理・スライド作成用ノートPC(自習用、任意、学内ではPCを貸し出します)、筆記用具、ノート、カメラ(スマホ可)</t>
  </si>
  <si>
    <t>1301.2301◆R７テーマ計画書_秋元.xlsx</t>
  </si>
  <si>
    <t>情報・経営システム工学分野</t>
  </si>
  <si>
    <t>人間の言語理解に関する脳活動計測実験</t>
  </si>
  <si>
    <t>言語を理解する能力は日常のありとあらゆる場面で必要であるが、中でも教育や学習は言語を通じて行われることがほとんどである。そのため、人間がどのように言語を理解しているかを明らかにすることで、教育や学習をより良いものにすることが期待できる。本研修ではまず、人間の言語理解の仕組みと脳活動計測・統計に関する基礎的な知識を学ぶ。その後、言語理解に関する脳活動計測実験を実施し、結果の解析と発表を行うことを通じて、人間がどのように言語を理解しているのかについて考察を深める。</t>
  </si>
  <si>
    <t>服装の指定はないが、脳波計測を行う場合は頭皮・頭髪にゲルが付着する（シャンプーで洗い流せます）。また、ノートPCの持参が望ましい。</t>
  </si>
  <si>
    <t>13:00～17:00の間で、それぞれの都合に合わせて各自が終了時刻を設定する形とする。</t>
  </si>
  <si>
    <t>1302.2302◆R７テーマ計画書_スポーツ工学・情報学研究室.xlsx</t>
  </si>
  <si>
    <t>スポーツデータの計測と解析</t>
  </si>
  <si>
    <t>無線LANに接続可能なノートPC、ジャージ等の運動できる服装をご用意下さい。</t>
  </si>
  <si>
    <t>1303.2303◆R７テーマ計画書雲居.xlsx</t>
  </si>
  <si>
    <t>オンラインも可能</t>
  </si>
  <si>
    <t>各自１台のPC（ＯＳは問わず，chromeブラウザが使えればよい）を持参すること．</t>
  </si>
  <si>
    <t>14:00頃終了予定．</t>
  </si>
  <si>
    <t>初学者にも対応する予定であるが，Pythonのpandasによるデータ分析を行ったことがあると望ましい．</t>
  </si>
  <si>
    <t>1304◆R７テーマ計画書中平勝子.xlsx</t>
  </si>
  <si>
    <t>人は常に外界から多くの刺激（情報）を享受している．それらはどの様に知覚され，意思決定の材料とされるか，また，知覚された情報はどの様に認知されるか，を概観し，視線計測を中心とした情報獲得に関する実験・分析を行う．また，発展的に，実験結果をどの様に適用すると日常生活における人の行動を説明できるか，について考察する．</t>
  </si>
  <si>
    <t>中平勝子</t>
  </si>
  <si>
    <t>1305◆R７テーマ計画書(鈴木信貴) (2).xlsx</t>
  </si>
  <si>
    <t>経営学の理論・現場・実践</t>
  </si>
  <si>
    <t xml:space="preserve">研修では、経営学はどのような学問なのかを理解するとともに経営学の理論、考え方が経営の現場ではどのように活用されているのか、ＴＱＭ、ＱＣ等の学習、実践（演習）を通して理解します。企業訪問、企業での学習、演習も行う予定です。
１日目：ガイダンス
２日目：経営学の理論の学習及びその演習①
３日目：経営学の理論の学習及びその演習②
４日目：経営学の理論の学習及びその演習③、演習のまとめ
５日目：演習の結果発表、研修のまとめ
</t>
  </si>
  <si>
    <t>鈴木信貴</t>
  </si>
  <si>
    <t>企業訪問、企業での学習、演習の時の服装は、スーツでお願いします。夏なので、ジャケットは不要で、ワイシャツとパンツまたはスカートで構いません。大学での研修時は、私服で問題ありません。持参物として、ノートパソコンを持ってきてください。</t>
  </si>
  <si>
    <t>昼１２時に終了予定。</t>
  </si>
  <si>
    <t>昨年度のオープンハウス研修について、以下の記事がありますので参考にしてください。
オープンハウス（上）https://media.mk-group.co.jp/entry/mknews-gbr-20241101/
オープンハウス（下）https://media.mk-group.co.jp/entry/mknews-gbr-20250101/</t>
  </si>
  <si>
    <t>1306◆R７テーマ計画書羽山徹彩.xlsx</t>
  </si>
  <si>
    <t>羽山徹彩</t>
  </si>
  <si>
    <t>吉田富美男</t>
  </si>
  <si>
    <t>1６：３０終了予定</t>
  </si>
  <si>
    <t>基礎プログラミングの知識がある方が望ましい。</t>
  </si>
  <si>
    <t>1307.2307◆R７テーマ計画書_西山.xlsx</t>
  </si>
  <si>
    <t>ヴァーチャル・リアリティと人間の認知</t>
  </si>
  <si>
    <t>ヴァーチャル・リアリティ（VR）によって人の経験はどのように変わるのか？について、主観的報告と客観的計測を用いて分析する。研修前半はヒトを対象とした実験に用いられる計測手法を学び、その分析手法や解釈について研修を行う。後半はVRを利用した実験を行い、成果をまとめ発表する。本研修を通じて、人間と情報機器の融合を目指したヒューマンインタフェースの未来について考える力を身につける。</t>
  </si>
  <si>
    <t>西山雄大</t>
  </si>
  <si>
    <t>服装自由、持参物特になし</t>
  </si>
  <si>
    <t>参加学生の都合に合わせる</t>
  </si>
  <si>
    <t>1308.2308◆R７テーマ計画書_野村.xlsx</t>
  </si>
  <si>
    <t>ヴァーチャル・リアリティと人間の生体情報</t>
  </si>
  <si>
    <t>ヴァーチャル・リアリティ（VR）を体験した人の体がどのような反応を示すのか？について、人間の生体情報（脳波や心拍数）を用いて分析する。研修前半は脳波計などによる生体情報の取得方法や取得したデータのまとめ方・解釈について研修を行う。後半はVRを利用した実験を行い、成果発表を行う。本研修を通じて、人間と機械を繋ぐ技術である「サイバネティクス」について理解する。</t>
  </si>
  <si>
    <t>野村収作</t>
  </si>
  <si>
    <t>1309.2309◆R７テーマ計画書_大岩.xlsx</t>
  </si>
  <si>
    <t>医学と工学が融合して実現する最先端医療技術に触れ、ウェアラブルデバイスや各種センサーを用いた生体情報計測の体験を通して、医工連携の基本や応用例、さらには未来の医療技術について学びます。</t>
  </si>
  <si>
    <t>大岩孝輔</t>
  </si>
  <si>
    <t>各自PCを持参してください（生体データの解析を行ったりします）。Pythonなどプログラミングの経験があることが望ましいです（もちろん、経験がない方も大歓迎です）。</t>
  </si>
  <si>
    <t>1310.2310◆R７テーマ計画書土居裕和.xlsx</t>
  </si>
  <si>
    <t>実験とデータ科学的アプローチによる”意識と注意”の探究</t>
  </si>
  <si>
    <t>土居裕和</t>
  </si>
  <si>
    <t>1401.2401◆R７テーマ計画書物生西村.xlsx</t>
  </si>
  <si>
    <t>物質生物工学分野</t>
  </si>
  <si>
    <t xml:space="preserve">西村泰介					</t>
  </si>
  <si>
    <t>定員は本科生と専攻科生の合計とする。</t>
  </si>
  <si>
    <t>白衣（なければ事前に要相談）。コンピューターも持参をお願いしたい（無理なら事前に要相談）。</t>
  </si>
  <si>
    <t>遅くとも16：00には終了する予定ですが、参加者の要望により、早く終わることは可能です。</t>
  </si>
  <si>
    <t>1402.2402◆R7テーマ計画書_笠井大輔.xlsx</t>
  </si>
  <si>
    <t xml:space="preserve">微生物を用いた環境浄化と有価物生産をめざして
〜有用土壌細菌のユニークな機能を解き明かす〜						</t>
  </si>
  <si>
    <t xml:space="preserve">"本研究室では、環境中に残留する汚染物質の微生物浄化システムを開発するために、ユニークな土壌細菌の潜在能力を遺伝子および酵素のレベルで解き明かす研究を行なっています。今回の研修では、「有機性廃棄物の分解に関わる微生物の探索と遺伝子の機能解明」をテーマに、組換え微生物の作出や機能遺伝子の異種宿主発現に取り組みます。
本研修で学べる技術：微生物取り扱い（無菌操作や培養）、DNA取り扱い（遺伝子クローニングと形質転換）、タンパク質取り扱い（異種宿主での酵素生産と酵素活性解析）
研究キーワード：環境浄化、有価物生産、環境負荷低減
研究対象：土壌細菌、遺伝子、タンパク質（酵素）、ゲノム"																					
																					</t>
  </si>
  <si>
    <t>笠井大輔</t>
  </si>
  <si>
    <t>1403◆R７テーマ計画書本間剛.xlsx</t>
  </si>
  <si>
    <t>本間剛</t>
  </si>
  <si>
    <t>素足が露出しないような靴でお越しください。その他の保護具は研究室で準備します。</t>
  </si>
  <si>
    <t>14：30ごろを予定してますが、遠方からの学生は相談に応じます。</t>
  </si>
  <si>
    <t>1404◆R７テーマ計画書_物質生物・佐藤.xlsx</t>
  </si>
  <si>
    <t>糖鎖で知る癌細胞の性質</t>
  </si>
  <si>
    <t>糖鎖はグルコースなどの単糖が鎖状に結合した分子であり、核酸、タンパク質に次ぐ第３の生命鎖と呼ばれている。私たちの体を構成するタンパク質のおよそ60%には、糖鎖が結合している。糖鎖は病気になると構造が変化し、タンパク質の働きも変化する。こうした糖鎖構造の変化は、病気のマーカーとして有用である。本研修では糖鎖の構造、生合成と働きを学ぶとともに、癌浸潤や転移といった悪性形質への糖鎖の関わりを学ぶ。さらに、実際に癌細胞を用いて糖鎖を検出する技術を体験する。</t>
  </si>
  <si>
    <t>白衣、ゴーグル、上履きかサンダルなどの室内履き（実験室内は土足厳禁のため）、パソコン（データ整理やプレゼン資料作成のため）</t>
  </si>
  <si>
    <t>生体鉱物の人工合成法の習得</t>
  </si>
  <si>
    <t>増員分はオンライン対応させていただきます。</t>
  </si>
  <si>
    <t>1406◆R７テーマ計画書_物生前川.xlsx</t>
  </si>
  <si>
    <t>前川博史</t>
  </si>
  <si>
    <t>白衣または作業着、保護メガネ</t>
  </si>
  <si>
    <t>17時終了予定</t>
  </si>
  <si>
    <t>1407.2407◆R７テーマ計画書_物生船津.xlsx</t>
  </si>
  <si>
    <t>本研究室では、ナノシートと呼ばれる極薄2次元材料を研究対象とし、新しい材料の提案を目指しています。ナノシートとは、厚さが数nmと単原子または単位格子（物質の最薄）程度の厚さを持つことを特徴としており、表面のみからなる材料といえます。よって、この材料にしか見られない新規特性を示すことも明らかになりつつあり、多方面での活用が期待されています。私達は、この材料の特徴である表面や界面といった面からの研究を深めています。このナノの世界観を味わっていただくために下記を計画しました。
1日目は、ナノシートについて学び(ディスカッション形式)、2日目から4日目は、実際に材料を合成・剥離させることでナノシートに関する一連の作製方法から、できたものを様々な評価設備を使いを確認して頂きます。最終日は、体験したことをまとめ、研究室の学生と一緒に議論することにより、実際の研究室生活を味わっていただきます。</t>
  </si>
  <si>
    <t>船津麻美</t>
  </si>
  <si>
    <t>白衣や作業着、持っているならばPC等の準備をお願いします。</t>
  </si>
  <si>
    <t>15時前後を予定</t>
  </si>
  <si>
    <t>1408.2408◆R７テーマ計画書_発酵科学研究室.xlsx</t>
  </si>
  <si>
    <t>私たちを支える微生物
～発酵食品に秘められたちから～</t>
  </si>
  <si>
    <t>見に見えないだけで、私達の身のまわりは微生物が溢れています。微生物は人類に恩恵を、時として害を与えてきました。また、人類は微生物のちからを（無意識に）利用し、伝統的な発酵食品を作ってきました。いま、様々な発酵食品に含まれる微生物に注目が集まっています。本研修では、日本各地の伝統的な発酵食品にどのような微生物が寄与しているのか、最先端の実験をとおして解析します。
微生物の分離培養・顕微鏡観察・無菌操作・酵素活性測定</t>
  </si>
  <si>
    <t>白衣着用
興味のある地元の発酵食品を持参してください。</t>
  </si>
  <si>
    <t xml:space="preserve">こちらのWebページもご覧ください
（http://www.microorganisms.jp/）。
</t>
  </si>
  <si>
    <t>1409.2409◆R７テーマ計画書物生桑原敬司.xlsx</t>
  </si>
  <si>
    <t>生体分子を利用したバイオセンサの作製</t>
  </si>
  <si>
    <t>我々の研究室では、生物関連物質の持つ高度な機能の工学的応用を目指し，それらを利用したセンサや電池，機能性材料の作製に取り組んでいます。
今回のオープンハウスでは，生体分子の電気化学応用に関連して，電極材料表面の化学修飾法，生体分子の固定法，電気化学測定装置を用いた物質の検出・定量法について学び，バイオセンサの作製やそれを利用した測定を体験してもらいます。</t>
  </si>
  <si>
    <t>桑原敬司</t>
  </si>
  <si>
    <t>1410◆R７テーマ計画書河原成元.xlsx</t>
  </si>
  <si>
    <t>天然ゴムの精製と精製天然ゴム製品の製造</t>
  </si>
  <si>
    <t>天然ゴムは、ラテックスアレルギーの原因となるタンパク質を含んでいる。このアレルゲンタンパク質は、タンパク質に触れれば触れるほどラテックスアレルギーに罹患しやすくなるため、子供が手にする玩具から除去する必要がある。そこで、長岡技術科学大学が開発したタンパク質を天然ゴムから完全に除去する技術を研修する。得られるタンパク質フリー天然ゴムを原料として、スーパーぼるを作製し、その物性試験を行う。</t>
  </si>
  <si>
    <t>河原成元</t>
  </si>
  <si>
    <t>実験着、ゴーグル</t>
  </si>
  <si>
    <t>14：30終了予定</t>
  </si>
  <si>
    <t>1411.2411◆R７テーマ計画書（物生・霜田）.xlsx</t>
  </si>
  <si>
    <t>自閉スペクトラム症に関連する遺伝子の研究が進んでいるが、発症のメカニズムはほとんど不明である。本研修では、神経回路形成の分子メカニズムを調べ、脳の病気・障害について理解するための研究手法を体験する。自閉スペクトラム症に関連する細胞接着分子の遺伝子を培養細胞に導入したときの変化を観察したり、マウスの脳切片を抗体染色したりして、神経回路と細胞接着分子の関係に迫る。</t>
  </si>
  <si>
    <t>15:30終了予定</t>
  </si>
  <si>
    <t>1501.2501◆R７テーマ計画書 松川丸岡.xlsx</t>
  </si>
  <si>
    <t>環境社会基盤工学分野</t>
  </si>
  <si>
    <t>日本の都市では人口減少や高齢化が大きな問題となっています。このテーマでは、長岡市内の実際の地区を取り上げて、現状の都市が抱える問題点を探り、環境にも配慮し、持続可能で魅力的な将来像を検討します。そして、その計画を実現するための「都市計画」のあり方を大学院生と共にグループで考えます。</t>
  </si>
  <si>
    <t>松川寿也</t>
  </si>
  <si>
    <t>丸岡陽</t>
  </si>
  <si>
    <t>対面参加可能な学生のみ申込可（オンライン参加の個別対応不可）</t>
  </si>
  <si>
    <t>自由です</t>
  </si>
  <si>
    <t>1502.2502◆R７テーマ計画書_豊田.xlsx</t>
  </si>
  <si>
    <t>実験から地盤の液状化現象を理解しよう</t>
  </si>
  <si>
    <t>まず，地盤の液状化のメカニズムや国内外の被害について座学により学ぶ．2024年能登半島地震の被害についても詳説する．次に，液状化しやすい模型地盤を作製してもらい，振動台による液状化実験を実施して，液状化を体験してもらう．土の液状化要素試験についても，供試体設置からデータ整理まで一連の流れを学ぶ．さらに，地盤振動問題や地盤沈下問題についても，最新の研究成果を示しながら概説する．</t>
  </si>
  <si>
    <t>14:30終了予定（変更可能，要相談）</t>
  </si>
  <si>
    <t>1503.2503◆R７テーマ計画書髙橋中村.xlsx</t>
  </si>
  <si>
    <t>リモートセンシングによる地形・地物の空間情報の取得と解析入門</t>
  </si>
  <si>
    <t>国土交通省が推進するi-constructionでは，3Dの空間情報が積極的に利用されています。本テーマでは，カメラ・LiDAR・3Dスキャナを用いて，地盤・地物の形状を測量する演習を通じて，3Dの空間情報の取得と処理過程の基礎を学びます。</t>
  </si>
  <si>
    <t>高橋一義</t>
  </si>
  <si>
    <t>ノートPCを持参することが望ましい</t>
  </si>
  <si>
    <t>１５：００終了予定</t>
  </si>
  <si>
    <t>1504.2504◆R７テーマ計画書_下村匠TS.xlsx</t>
  </si>
  <si>
    <t>土木遺産大河津分水路の歴史と令和の大改修工事</t>
  </si>
  <si>
    <t>本学の近くに歴史的土木構造物として有名な大河津分水路があります。その歴史、造った人々の苦労、現在まで果たしてきた役割について、資料、現地調査を通じて学びます。また現在行われている令和の大改修工事の見学を行います。</t>
  </si>
  <si>
    <t>普段着、履き慣れた靴</t>
  </si>
  <si>
    <t>希望に合わせます</t>
  </si>
  <si>
    <t>1505.2505◆R７テーマ計画書_熊倉記入.xlsx</t>
  </si>
  <si>
    <t>気象・雪氷に5日間浸ってみようか</t>
  </si>
  <si>
    <t>●気象・雪氷についてのデータ解析を試す
ネットワーク上で得られる気象・雪氷関係の観測データを処理してみます。テーマについては,参加者の興味ある点から探し出します。
●気象・雪氷の観測機器について学び、それらの設置の様子を調べる
観測機器が設置された場所への見学が主です。
暫定的ですが、長岡AMeDAS観測点、十日町AMeDAS観測点、防災科研雪氷防災研究センター、森林総研十日町試験地などをめぐってみましょう。</t>
  </si>
  <si>
    <t>見学があるのでオンラインは不可</t>
  </si>
  <si>
    <t>動きやすい服が良いでしょう
雨の場合もあるので、傘やカッパなどの雨具があれば持参してください。靴等にも配慮しておくと良いでしょう</t>
  </si>
  <si>
    <t>申告制で終了時刻を弾力的に設定</t>
  </si>
  <si>
    <t>1506.2506◆R７テーマ計画書小松俊哉姫野修司.xlsx</t>
  </si>
  <si>
    <t>廃棄物系バイオマスからのエネルギー回収技術</t>
  </si>
  <si>
    <t>小松俊哉</t>
  </si>
  <si>
    <t>姫野修司</t>
  </si>
  <si>
    <t>白衣または作業着（必須），ノートPC（望ましい）</t>
  </si>
  <si>
    <t>1507.2507◆R７テーマ計画書(水圏土壌環境研究室).xlsx</t>
  </si>
  <si>
    <t xml:space="preserve">環境保全バイオリアクター技術開発と環境微生物の新規観察手法の習得																								</t>
  </si>
  <si>
    <t>本研究室で研究を行っている環境保全型バイオリアクターの水質分析と処理にかかわる微生物の観察を行う。水質分析としては、化学的酸素要求量（COD）および生物学的酸素要求量（BOD）の測定を行い、リアクターの処理性能評価を行う。微生物の検出としては、PCRを用いた微生物検出および、FISH法を用いた処理寄与微生物の視覚的検出、存在割合の算出を行い、リアクター性能評価を捕捉するデータ取得を行う。また、取得した手法およびデータをまとめる方法を身につけ、書類作成およびスライドを用いた発表方法を修得させる。場合によっては、海外からの学生受け入れを並行して実施するため、英語で実施する場合がある。</t>
  </si>
  <si>
    <t>山口隆司</t>
  </si>
  <si>
    <t>幡本将史</t>
  </si>
  <si>
    <t>渡利高大</t>
  </si>
  <si>
    <t>1601.2601◆R７テーマ計画書（鈴木常生＠量子原子力）.xlsx</t>
  </si>
  <si>
    <t>量子・原子力統合工学分野</t>
  </si>
  <si>
    <t>静電加速器を使い、ラザフォード後方散乱分光法（RBS）によって薄膜材料の組成を分析します。試料は提供することも可能ですが、各高専の研究室等で作製した薄膜材料の持込も歓迎します。Si基板等の上に作製した500nm程度以下の酸化物・窒化物・合金・半導体などの薄膜を、標準試料なしで絶対定量が可能です。薄膜中の水素濃度も測定可能です。実際に加速器を運転し、データを取得し、解析によって組成を決定します。前後しますが、測定後には、静電加速器の心臓部であるイオン源を分解・清掃・組立することによって、その構造と原理を把握できる研修です。専攻科生には、解析シミュレーションも実施してもらう予定です。</t>
  </si>
  <si>
    <t>鈴木常生</t>
  </si>
  <si>
    <t>臨機応変に対応可能。午前中終了も可。</t>
  </si>
  <si>
    <t>1602.2602◆R７テーマ計画書(プラズマ研)量子原子力系.xlsx</t>
  </si>
  <si>
    <t>自習・データ整理・スライド作成用ノートPC(自習用、任意、学内ではPCを貸し出します)、筆記用具、ノート、カメラ(スマホ可)、実験を行うことを想定し作業しやすい服装を推奨します</t>
  </si>
  <si>
    <t>1603.2603◆R７テーマ計画書_原子力竹澤.xlsx</t>
  </si>
  <si>
    <t>①【体験！】原子炉と原爆の違いを学習する解析（原子炉の自己制御性の解析）
②【体験！】「核のゴミ」を活かす放射線電池の出力解析
③【体験！】電力需要に応じて自動的に発電量を調整する原子炉の運転解析（原子炉負荷追従解析）</t>
  </si>
  <si>
    <t>本科生、専攻科生合わせて４名。</t>
  </si>
  <si>
    <t>服装条件なし。PC持参が必要。</t>
  </si>
  <si>
    <t>参加学生と調整します。</t>
  </si>
  <si>
    <t>1701.2701◆R７テーマ計画書三好孝典.xlsx</t>
  </si>
  <si>
    <t>システム安全工学専攻</t>
  </si>
  <si>
    <t>ロボット工学の基礎と遠隔制御ロボットの操作性の向上</t>
  </si>
  <si>
    <t>1702.2702◆R７テーマ計画書大塚雄市.xlsx</t>
  </si>
  <si>
    <t>ネットワークトポロジーで破壊を制御する；気孔の群配置最適化</t>
  </si>
  <si>
    <t>積層造形により複雑な構造物が容易に作成できるようになりました．しかし，それら複雑な構造は，応力集中という弾性力学上の大きな課題と隣り合わせになります．構造物としての耐久性・健全性を保持しなければ，どんな構造物も活用されません．一方で，積層造形構造物は多くの欠陥も含み，その欠陥の不均一な分布が，強度特性に大きな影響を与えることがわかっています．ここでは，本研究室の独自技術として，不均一な分布をネットワークとして捉え，そのトポロジーを最適化することで，最強の多孔質構造を発見するという取り組みを紹介します．解析の理論を紹介した上で，実際に積層造形で構造体を作成し，圧縮強度が変化する様子を観察します．そして，破壊現象と気孔群がどのような関係にあるのか議論します．</t>
  </si>
  <si>
    <t>普通の服装で良いです．作業服などは貸与します．</t>
  </si>
  <si>
    <t>１５：００予定</t>
  </si>
  <si>
    <t>専攻科生の場合期間の延長などは応相談．</t>
  </si>
  <si>
    <t>1703.2703◆R７テーマ計画書大塚雄市.xlsx</t>
  </si>
  <si>
    <t>力学的メタマテリアルによる界面力学場制御への挑戦</t>
  </si>
  <si>
    <t>３Dプリンターによる積層造形技術は，複雑なリンク構造を有する材料を作り出すことができます．その中でも，自然の材料にはない機械的性質（負のポアソン比，強い異方性弾性率）を有する力学的メタマテリアルによって，高強度かつ高靱性を両立した次世代構造材料が開発されうると期待されています．特に，力学的メタマテリアルは複合材などの異材界面の力学的特性を同じ材料を用いて制御できるポテンシャルを持っており，その特性解明が求められています．理論的に予測される界面ひずみ場の変動を，３Dプリンターを用いて作成したメタマテリアル接合材を用いた機械的特性評価試験により明らかにします．そして，力学的メタマテリアルの活用できるフィールドについて議論します．</t>
  </si>
  <si>
    <t>1704.2704◆R７テーマ計画書大塚雄市.xlsx</t>
  </si>
  <si>
    <t>ナノ摩耗を捉える</t>
  </si>
  <si>
    <t>近年ナノデバイスの強度特性や，３Dプリンタで作成できるメタマテリアルなどリンク構造の力学伝達機能が摩擦によって行われるため，摩耗現象のナノレベルでの解明が求められています．一方で，摩耗のナノスケールでの素過程において，原子がどのように排出されるのか，その機構は未だに複雑で不明な点が多く，未解明です．そこで，独自に開発したフレッティング摩耗その場観察試験を用いて，接触面下での摩耗形成過程を観察します．そして，アコースティック・エミッションなどの音響計測手法とその大規模データ処理により，摩耗の起源を捉えることができるのかについて議論します．</t>
  </si>
  <si>
    <t>※否の場合は、大学からの宿泊費補助はありませんので、あらかじめご了承ください</t>
    <phoneticPr fontId="2"/>
  </si>
  <si>
    <t>1412.2412◆R７テーマ計画書西川雅美.xlsx</t>
  </si>
  <si>
    <t>水分解用可視光応答型光電極の作製</t>
  </si>
  <si>
    <t>電気化学的プロセスおよび光プロセスを用いて、水分解用の可視光応答型光電極を作製する。作製した光電極は、XRD、SEM、電気化学測定により、結晶相、表面形態、水分解特性を評価する。研修を通じて、水分解用の光電極の利点、課題点について学んでもらい、新しい再生可能エネルギー技術について考えてもらう。</t>
  </si>
  <si>
    <t>西川雅美</t>
  </si>
  <si>
    <t>白衣必須（作業着でも可）、ゴーグルもあれば持参</t>
  </si>
  <si>
    <t>フロンティアコース申請可</t>
    <rPh sb="9" eb="11">
      <t>シンセイ</t>
    </rPh>
    <rPh sb="11" eb="12">
      <t>カ</t>
    </rPh>
    <phoneticPr fontId="2"/>
  </si>
  <si>
    <r>
      <t xml:space="preserve">氏　　名
</t>
    </r>
    <r>
      <rPr>
        <b/>
        <sz val="6"/>
        <color theme="1"/>
        <rFont val="游ゴシック"/>
        <family val="3"/>
        <charset val="128"/>
      </rPr>
      <t>（姓と名の間一文字空ける）</t>
    </r>
    <rPh sb="0" eb="1">
      <t>シ</t>
    </rPh>
    <rPh sb="3" eb="4">
      <t>ナ</t>
    </rPh>
    <rPh sb="6" eb="7">
      <t>セイ</t>
    </rPh>
    <rPh sb="8" eb="9">
      <t>メイ</t>
    </rPh>
    <rPh sb="10" eb="11">
      <t>アイダ</t>
    </rPh>
    <rPh sb="11" eb="14">
      <t>イチモジ</t>
    </rPh>
    <rPh sb="14" eb="15">
      <t>ア</t>
    </rPh>
    <phoneticPr fontId="2"/>
  </si>
  <si>
    <r>
      <t>この申請書は、</t>
    </r>
    <r>
      <rPr>
        <b/>
        <u/>
        <sz val="12"/>
        <color theme="1"/>
        <rFont val="HG創英角ｺﾞｼｯｸUB"/>
        <family val="3"/>
        <charset val="128"/>
      </rPr>
      <t>各高専が定めた期限までに</t>
    </r>
    <r>
      <rPr>
        <b/>
        <sz val="12"/>
        <color theme="1"/>
        <rFont val="游ゴシック"/>
        <family val="3"/>
        <charset val="128"/>
      </rPr>
      <t>、クラス担当教員又は事務担当者へ提出してください。</t>
    </r>
    <phoneticPr fontId="2"/>
  </si>
  <si>
    <r>
      <t>単位認定を必要とする場合は、関係書類（高専所定の様式の証明書等）を</t>
    </r>
    <r>
      <rPr>
        <b/>
        <u/>
        <sz val="12"/>
        <color theme="1"/>
        <rFont val="HG創英角ｺﾞｼｯｸUB"/>
        <family val="3"/>
        <charset val="128"/>
      </rPr>
      <t>受講初日に本学担当教員へ手渡しで依頼のうえ、最終日に受領してください。</t>
    </r>
    <r>
      <rPr>
        <b/>
        <sz val="12"/>
        <color theme="1"/>
        <rFont val="游ゴシック"/>
        <family val="3"/>
        <charset val="128"/>
      </rPr>
      <t>本学では様式を用意しませんので、ご了承願います。
※オープンハウス修了者へ修了証の授与はいたしません。</t>
    </r>
    <phoneticPr fontId="2"/>
  </si>
  <si>
    <t>フロンティアコース申請否</t>
    <rPh sb="9" eb="11">
      <t>シンセイ</t>
    </rPh>
    <rPh sb="11" eb="12">
      <t>ヒ</t>
    </rPh>
    <phoneticPr fontId="2"/>
  </si>
  <si>
    <t>1405.2405◆R７テーマ計画書_多賀谷基博_第1版.xlsx</t>
  </si>
  <si>
    <t>引張って最も伸びない部材の形状とは！？ 
～トポロジー最適設計シミュレーション＆３D積層造形～</t>
  </si>
  <si>
    <t>近年，AIやデータサイエンス等，工学分野における情報技術が注目を集めている．自動車部品の設計においても，コンピュータが力学モデルを元に形を生成する『AI型の最適設計技術（トポロジー最適化解析）』が適用されてきている．この解析では，部品内の剛性（密度）の分布を最適化するものであり，設計目的（例：部品全体の仕事量を最小とするように設計する等）を叶えるように最適化解析が行われる．この解析により得られる構造は複雑な形となることが多いことため，製造・加工という観点からは製作が厳しいというのが一般的であるが，近年の『３Dプリンティング』の技術の進歩により，任意形状であっても自由に製造ができるようになってきている．本テーマでは，トポロジー最適化により求まった構造を３Dプリンタにより積層造形（Additive manufacturing)し，引張り試験を行うことで，結果に対して評価・考察を行う．</t>
  </si>
  <si>
    <t xml:space="preserve">倉橋　貴彦
上林　恵太
</t>
  </si>
  <si>
    <t>倉橋　貴彦</t>
  </si>
  <si>
    <t>上林　恵太</t>
  </si>
  <si>
    <t xml:space="preserve">8月18日（月）～8月22日（金）
</t>
  </si>
  <si>
    <t>増員
不可</t>
    <rPh sb="0" eb="2">
      <t>ゾウイン</t>
    </rPh>
    <rPh sb="3" eb="5">
      <t>フカ</t>
    </rPh>
    <phoneticPr fontId="1"/>
  </si>
  <si>
    <t>雪氷工学研究室では、豪雪と折り合いをつけながら安全に暮らす技術の開発や、積極的に雪や氷を活用する技術の開発に取組んでいます。
ラボ体験では、雪国のいいところや困りごとについて考えたり、雪氷の有効利用について学んだりします。また，先輩と一緒に実験したり、先生の講義を受けたり、雪室見学に行ったりを予定しています。</t>
  </si>
  <si>
    <t xml:space="preserve">上村靖司
杉原幸信
</t>
  </si>
  <si>
    <t>「長岡技術科学大学 雪氷工学研究室」のホームページです。https://snow.nagaokaut.ac.jp/</t>
  </si>
  <si>
    <t xml:space="preserve">横田 和哉
</t>
  </si>
  <si>
    <t>横田 和哉</t>
  </si>
  <si>
    <t xml:space="preserve">
8月25日（月）～8月29日（金）
</t>
  </si>
  <si>
    <t xml:space="preserve">山崎渉
</t>
  </si>
  <si>
    <t>　エネルギー工学研究室では、光、熱、流れの学理をベースとして次世代の太陽電池や伝熱機器に関する分野融合的な研究を進めています。この研修では、下記のような現在進行中の研究テーマについて、研究背景・目的・ゴールの概説から、基礎理論の解説、実験やシミュレーションの体験までを行います。
　①従来よりも軽量で丈夫な太陽電池　（熱や振動に強い太陽電池の設計）
　②建物などの色と調和するカラー太陽電池　（効率低下を抑制した色付き太陽電池の設計）
　③生体構造を模倣した熱交換器　（伝熱性能と流動抵抗のトレードオフを低減する設計）
いずれの研究テーマも機械工学をベースとしていますが、光学、電気回路、半導体物性、３D造形などの知識やスキルも学びながら研究を進めています。
　研修の最初に①～③のテーマの概要を説明します。もし、皆さんからの希望があれば、例えば、「①だけを集中的にやりたい」　などの要望にもできる限り対応します。
機械学科の学生だけでなく、他学科の皆さんもウェルカムです。当研究室では、機械分野以外の専攻科からの大学院入学も実績があります。</t>
  </si>
  <si>
    <t xml:space="preserve">山田昇
</t>
  </si>
  <si>
    <t xml:space="preserve">8月18日（月）～8月22日（金）
8月25日（月）～8月29日（金）
9月1日（月）～9月5日（金）
</t>
  </si>
  <si>
    <t xml:space="preserve">本間　智之
</t>
  </si>
  <si>
    <t>本間　智之</t>
  </si>
  <si>
    <t xml:space="preserve">鈴木正太郎
</t>
  </si>
  <si>
    <t xml:space="preserve">8月18日（月）～8月22日（金）
8月25日（月）～8月29日（金）
</t>
  </si>
  <si>
    <t>14:30　（変更可能）</t>
  </si>
  <si>
    <t xml:space="preserve">勝身俊之
</t>
  </si>
  <si>
    <t>移動ロボット制御の探究：制御工学を学び、
移動ロボット制御に活かす</t>
  </si>
  <si>
    <t xml:space="preserve">遠藤孝浩
</t>
  </si>
  <si>
    <t>「ガラスって硬くて脆い…そんなイメージが変わるかも！？」
この体験では、最先端の技術を駆使して、ガラスを自在に加工したり、ガラス内部に銀の結晶を作ったりと、実験とものづくりの両方を楽しめます！
🔷 体験内容
・超音波でガラスを削ってみよう！
超音波振動は、洗浄機から精密加工まで幅広く活用される技術。この研修では、まず超音波のメカニズムを学び、実際に工作機械を使ってガラスを加工してみます。「超音波」で硬いガラスが削れる瞬間を、ぜひ体感してください！
・ガラスの中に銀の結晶を育ててみよう！
ガラスの中で、銀の結晶がじわじわと成長していく様子を観察できます。この技術は、化学強化ガラスや光ファイバーにも応用されるもの。理論だけでなく、自分の手で結晶を作り出すワクワク感を味わいましょう！
・5日間で研究室の雰囲気も体験できる！
大学の最先端の設備に触れながら、実験・ものづくり・研究の楽しさを存分に味わえます。研究に興味がある人も、実験が好きな人も、ぜひチャレンジしてみてください！</t>
  </si>
  <si>
    <t xml:space="preserve">磯部　浩已
川村　拓史
</t>
  </si>
  <si>
    <t>磯部　浩已</t>
  </si>
  <si>
    <t>川村　拓史</t>
  </si>
  <si>
    <t>超軽量金属・マグネシウム合金の展伸加工と
特性評価</t>
  </si>
  <si>
    <t xml:space="preserve">中田大貴
</t>
  </si>
  <si>
    <t>汚れても良い服装でお越しください（潤滑油や水撥ね等により、少し汚れる可能性有）。
安全のため、長ズボンの着用をお願いします。また、かかとの無い靴（サンダル、クロックス等）での実験は禁止とします。</t>
  </si>
  <si>
    <t xml:space="preserve">武田雅敏
馬場将亮
</t>
  </si>
  <si>
    <t>半導体材料へのナノ流路加工とナノ流体計測のよる生体分子検出</t>
  </si>
  <si>
    <t xml:space="preserve">山崎 洋人
</t>
  </si>
  <si>
    <t>山崎 洋人</t>
  </si>
  <si>
    <t xml:space="preserve">
8月25日（月）～8月29日（金）
9月1日（月）～9月5日（金）
</t>
  </si>
  <si>
    <t>金属のレーザプリンティング
～体内のグルコース濃度を測定できるセンサをプリントしよう～</t>
  </si>
  <si>
    <t xml:space="preserve">溝尻　瑞枝
</t>
  </si>
  <si>
    <t>溝尻　瑞枝</t>
  </si>
  <si>
    <t xml:space="preserve">南口　誠
郭　妍伶
</t>
  </si>
  <si>
    <t>南口　誠</t>
  </si>
  <si>
    <t>郭　妍伶</t>
  </si>
  <si>
    <t xml:space="preserve">庄司観
</t>
  </si>
  <si>
    <t xml:space="preserve">8月25日（月）～8月29日（金）
</t>
  </si>
  <si>
    <t xml:space="preserve">小林泰秀
</t>
  </si>
  <si>
    <t>太陽光発電のパワーコンディショナの働きを理解
しよう！</t>
  </si>
  <si>
    <t xml:space="preserve">三浦友史
舟木秀明
</t>
  </si>
  <si>
    <t xml:space="preserve">木村宗弘
柴田陽生
</t>
  </si>
  <si>
    <t xml:space="preserve">
9月1日（月）～9月5日（金）
</t>
  </si>
  <si>
    <t>リチウムイオン電池などの身近な材料の中で、原子やイオンはどのように動いているのでしょうか？ 本研修では、コンピューターシミュレーションを用いて原子や電子の世界を可視化し、物質の性質を探る研究を体験できます。AIを活用した機械学習ポテンシャルを用いた分子動力学の手法を活用し、Pythonでシミュレーションを実際に動かしながら、リチウムイオン電池内でのLiイオンの振る舞いを学びます。AIを用いることで、従来の手法では扱いにくかった複雑な系のシミュレーションが可能となり、その仕組みや特徴についても理解を深めます。プログラミングが初めての方でも、基礎から説明するので安心してご参加いただけます。</t>
  </si>
  <si>
    <t xml:space="preserve">山下　智樹
</t>
  </si>
  <si>
    <t>山下　智樹</t>
  </si>
  <si>
    <t xml:space="preserve">佐々木友之
</t>
  </si>
  <si>
    <t>産業用ロボット用アクチュエータとして一般的に用いられている永久磁石同期モータがどのように駆動され制御されているか、座学だけでは学べない実践的な制御工学およびモーションコントロールを体験しながら学ぶ。本研修では、永久磁石同期モータのモデル化からスタートし、MATLAB/Simulinkの使い方を習得、電流・速度・位置制御系や、外乱オブザーバを用いた加速度制御に基づく力制御のシミュレーションを通して、実戦で役立つ制御理論を体得する。最後に、研修の進行状況によりC++17(Linux, ARCS6)をベースとした制御アルゴリズムの実装について会得する機会もある。</t>
  </si>
  <si>
    <t xml:space="preserve">横倉 勇希
</t>
  </si>
  <si>
    <t>横倉 勇希</t>
  </si>
  <si>
    <t xml:space="preserve">須貝　太一
江　偉華
</t>
  </si>
  <si>
    <t>須貝　太一</t>
  </si>
  <si>
    <t>江　偉華</t>
  </si>
  <si>
    <t>16:00 頃終了予定　（希望に合わせて柔軟に変更可能）</t>
  </si>
  <si>
    <t>1207</t>
  </si>
  <si>
    <t xml:space="preserve">玉山 泰宏
鵜沼 毅也
</t>
  </si>
  <si>
    <t>玉山 泰宏</t>
  </si>
  <si>
    <t>鵜沼 毅也</t>
  </si>
  <si>
    <t>1208</t>
  </si>
  <si>
    <t xml:space="preserve">田中久仁彦
</t>
  </si>
  <si>
    <t xml:space="preserve">藤井　賢吾
岩橋　政宏
</t>
  </si>
  <si>
    <t>藤井　賢吾</t>
  </si>
  <si>
    <t>岩橋　政宏</t>
  </si>
  <si>
    <t>身近な数学の不思議
〜工学への応用を体験しよう！〜</t>
  </si>
  <si>
    <t xml:space="preserve">眞田亜紀子
</t>
  </si>
  <si>
    <t>音を自在に操ろう！　
オーディオ処理システムの試作と評価</t>
  </si>
  <si>
    <t xml:space="preserve">杉田　泰則
</t>
  </si>
  <si>
    <t>杉田　泰則</t>
  </si>
  <si>
    <t xml:space="preserve">南部　功夫
</t>
  </si>
  <si>
    <t>南部　功夫</t>
  </si>
  <si>
    <t>物体の内部の状態を，物体を壊すことなく計測する技術は，産業分野では非破壊検査技術，医学生物学分野では非侵襲計測技術と呼ばれ，各分野の進展に大きく貢献しています。本研究室では，光や超音波を組み合わせた技術を活用して，"Never seen before"な画像を取得するべく，日々研究を行っています。本研修では，物体内部の構造をカラーで3次元画像化する，最新バイオフォトニクス技術を駆使した顕微鏡である光音響顕微鏡を用いて，身近なものの内部構造をカラーで観察するとともに，これを可能とする光学技術・超音波技術・信号処理・画像処理技術について幅広く学びます。</t>
  </si>
  <si>
    <t xml:space="preserve">平沢 壮
</t>
  </si>
  <si>
    <t>平沢 壮</t>
  </si>
  <si>
    <t>1214</t>
  </si>
  <si>
    <t xml:space="preserve">小野浩司
坂本盛嗣
野田浩平
</t>
  </si>
  <si>
    <t>カオスを知ろう　--電圧変換回路のカオス--</t>
  </si>
  <si>
    <t>『カオス』とは，自然科学では自然界や工学システムに多く見られる初期値鋭敏性を持つ不規則な振動現象を意味する．ある電気回路を例題にした本テーマを研修することで「カオスとは何か？」「何故，カオスが発生するのか？」といった基本的な原理や仕組みが理解できる．具体的には，供給電圧を所望の電圧に変換する電圧変換回路に生じるカオス現象について，その発生メカニズムや基本的な性質を学習する．研修では，制御用ロジック ICやアナログICを用いて実験回路を作成し実際のカオス現象を確認し，解析のための数値シミュレーションの基礎を学ぶ．</t>
  </si>
  <si>
    <t xml:space="preserve">坪根　正
</t>
  </si>
  <si>
    <t>坪根　正</t>
  </si>
  <si>
    <t>1216</t>
  </si>
  <si>
    <t>身近な省エネルギー技術
「パワーエレクトロニクス」を体験！</t>
  </si>
  <si>
    <t xml:space="preserve">伊東淳一
渡辺大貴
</t>
  </si>
  <si>
    <t>高橋一匡
菊池崇志
佐々木徹
田中徹</t>
  </si>
  <si>
    <t xml:space="preserve">秋元　頼孝
</t>
  </si>
  <si>
    <t>秋元　頼孝</t>
  </si>
  <si>
    <t>本研修では、スポーツデータの計測および解析に関する基礎知識と実践的スキルの習得を目的とします。
研修内容は、以下の3点を予定しています。
１．スポーツデータ計測実験
　計測機器（モーションキャプチャ、慣性センサ、筋電図など）の原理、特徴、使用方法を理解し、実験からデータを収集する。
２．スポーツデータ解析
　統計学、機械学習などの基礎理論を学び、収集データを用いた解析を行う。
３．データの可視化とプレゼンテーション
解析結果をグラフや図で可視化し、わかりやすい表現方法でレポートをまとめ、プレゼンテーション資料を作成し、ディスカッションを通じてデータの特徴や傾向を評価する。</t>
  </si>
  <si>
    <t xml:space="preserve">大橋 智志
永森 正仁
</t>
  </si>
  <si>
    <t>大橋 智志</t>
  </si>
  <si>
    <t>永森 正仁</t>
  </si>
  <si>
    <t>経営データ科学入門：データからビジネス価値の
創造へ</t>
  </si>
  <si>
    <t>数理・データサイエンスを用いた経営課題の解決をテーマに研修を行います．近年のビジネス環境において，直感や経験則だけでなく，データに基づいた意思決定の重要性が急速に高まっています．
企業が保有するデータをどのように営業利益に結びつけるかという「情報・経営システム工学」の基礎を学ぶ研修となります．従来の勘と経験に頼った意思決定から，データを活用した科学的アプローチへの転換が，競争優位性を確保する鍵となっています．
例えば，顧客から動画のレビューデータが企業内に蓄積されている状況を想定します．このような非構造化データから，顧客の嗜好や行動パターンを抽出し，マーケティング戦略や商品開発に活かすことで，より効果的なビジネス展開が可能となります．
ここから，経営者としてデータ分析を行う際には，まずはデータの整理が必要となります．意思決定に活用できる質の高いデータを得るためには，データの収集から前処理，クレンジングまでの一連のプロセスを適切に実施することが重要です．
データの整理後は，利益拡大のため，例えばNetflixのような動画推薦システムの構築．ユーザ間のコミュニケーションを想定したユーザのグルーピングなどがあります．これらの施策は，データに基づく予測モデルやセグメンテーション分析により，より精度の高い意思決定を可能にします．
このような基礎技術に触れることを研修の目標とし，余裕があれば新しいデータの分析方法について議論を行います．さらに，データドリブンな組織文化の醸成や，継続的なデータ活用のためのフレームワークについても検討します．これにより，組織全体でデータに基づく意思決定を実践できる基盤を構築することを目指します．</t>
  </si>
  <si>
    <t xml:space="preserve">雲居　玄道
</t>
  </si>
  <si>
    <t>雲居　玄道</t>
  </si>
  <si>
    <t>日常生活の行動を科学しよう：知覚情報科学の
観点から</t>
  </si>
  <si>
    <t xml:space="preserve">中平勝子
</t>
  </si>
  <si>
    <t xml:space="preserve">鈴木信貴
</t>
  </si>
  <si>
    <t>スマートフォンセンサーデータと機械学習を
駆使した行動パターン解析</t>
  </si>
  <si>
    <t xml:space="preserve">スマートフォンのセンサーから収集される膨大なデータを活用し、深層学習技術や従来型の機械学習技術を用いてユーザの行動パターンを精密に分析することの体験を目的としています。このテーマでは、ビッグデータの解析能力と機械学習の進化を組み合わせることで、日常生活におけるユーザ行動の深い理解を可能にし、パーソナライズされたサービスやセキュリティ向上に貢献する技術を体験的に学びます。 </t>
  </si>
  <si>
    <t xml:space="preserve">羽山徹彩
吉田富美男
</t>
  </si>
  <si>
    <t xml:space="preserve">西山雄大
</t>
  </si>
  <si>
    <t xml:space="preserve">野村収作
Chayani Dilrukshi
</t>
  </si>
  <si>
    <t>Chayani Dilrukshi</t>
  </si>
  <si>
    <t>医工連携って何？　いろんな生体情報を測ってみよう！</t>
  </si>
  <si>
    <t xml:space="preserve">大岩孝輔
</t>
  </si>
  <si>
    <t>人間の認知機能の中核をなす”意識と注意”は, どのようなメカニズムによって生み出されているのでしょうか？本研修では, 注視点計測・脳機能計測実験を行うことで, とらえどころのない”注意機能”と”意識状態”を定量評価するための自然科学的手法を学びます. さらに, 信号処理・機械学習を併用した実データ分析を通じて, ”意識と注意”を成り立たせている脳科学的基盤についての理解を深めます.</t>
  </si>
  <si>
    <t xml:space="preserve">土居裕和
</t>
  </si>
  <si>
    <t>動きやすい服装で来てください. Windows PC1台を持参することが望ましいです..</t>
  </si>
  <si>
    <t>1311.2311◆R７テーマ計画書_情報経営・奥島大.xlsx</t>
  </si>
  <si>
    <t>健康・運動・スポーツを支える呼吸・循環機能</t>
  </si>
  <si>
    <t>人間の生命維持、ならびに様々な活動を支える機能のに呼吸・循環機能があります。普段我々が生活する中でどの様に循環機能が適切に調整されているのかを理解することは、スポーツパフォーマンスの向上・健康の維持増進を考える上で非常に重要になります。本研修では、様々な機器や手法をによる呼吸循環機能計測を体験してもらいながら、得られたデータを観察・分析することで、我々の身体を支える呼吸・循環機能についての理解を深めてもらいます。</t>
  </si>
  <si>
    <t xml:space="preserve">奥島　大
</t>
  </si>
  <si>
    <t>奥島　大</t>
  </si>
  <si>
    <t>必須：半袖Tシャツ・短パン・室内用シューズ
※可能であればノートPCを持参できると良い</t>
  </si>
  <si>
    <t>ゲノム編集で遺伝子情報を操作したトマトを
作出する</t>
  </si>
  <si>
    <t>DNA塩基配列を人為的に改変する「ゲノム編集」によって作出されたトマトが、世界に先駆けて日本で販売されました。本研修では、ゲノム編集（CRISPR/Cas9）技術を習得するために、いくつかの実習、実験を行います。また従来の遺伝子組換え技術によって作出された植物を用いた実習、実験も行いこれらの技術の違いを学習します。
1. CRISPR/Cas9によるゲノム編集を植物で行うためのDNAコンストラクトの設計。
2. ゲノム編集トマトの観察、解析。
3. ゲノム編集トマトのゲノムDNAの抽出と、改変されたDNA塩基配列情報の解析。
4. アグロバクテリウムを用いた植物への遺伝子導入実験。
5. オワンクラゲ緑色蛍光タンパク質（GFP）が導入された遺伝子組換え植物の観察、解析。</t>
  </si>
  <si>
    <t xml:space="preserve">西村泰介					
</t>
  </si>
  <si>
    <t xml:space="preserve">笠井大輔
</t>
  </si>
  <si>
    <t>1403</t>
  </si>
  <si>
    <t>ロボティクスとセラミックス科学の融合による
レアメタルフリーナトリウムイオン電池の作製と
評価</t>
  </si>
  <si>
    <t>　近年、リチウムイオン電池の需要拡大の一方で、希少資源の供給不安が懸念されいます。当研究室ではレアメタルを使用しないナトリウムイオン電池の研究を進めており、ガラスセラミックスによる活物質・固体電解質の創製と、すべて酸化物から構成される全く新規な全固体電池の試作に成功しています。全固体電池の開発は再生可能エネルギーの積極利用に貢献します。実習ではリン酸鉄系正極活物質の合成と電池特性の評価の実験を通して、二次電池の現状と課題について学習します。またレーザーやロボティクス技術を援用した材料開発についても紹介します。化学系のみならず、電気系、機械系、制御系の学科からも幅広く募集します。経験やこれまでの専門性は問いません。</t>
  </si>
  <si>
    <t xml:space="preserve">本間剛
</t>
  </si>
  <si>
    <t>1404</t>
  </si>
  <si>
    <t xml:space="preserve">佐藤　武史
</t>
  </si>
  <si>
    <t>佐藤　武史</t>
  </si>
  <si>
    <t>歯や骨などの硬組織をはじめ，人体の内で形成する鉱物は生体鉱化作用によってつくられています．つまり，生体環境において，無機イオンが自発的に集積して鉱物が形成されます．生成した鉱物の“形”は，ナノスケールの構造が規則正しく並んだ芸術作品ともいえます．その結果，生体内において高度に機能する基盤材料と成り，生命や生活を支えるものと成ります．
本研修では，生体鉱化作用にを模倣して，人工的に生体鉱物を合成し，バイオ医療産業に実用できる素材をつくります．具体的に，生体鉱化作用を模倣して，人工的に多孔質シリカや水酸アパタイトナノ結晶を合成し，バイオ医療への応用過程について研修します．そして，特異な構造・機能をもつ素材合成によって，細胞がどのように振る舞うのかについても学習し，温和な環境でのバイオセラミック合成技術について考える機会にしていただきます．</t>
  </si>
  <si>
    <t xml:space="preserve">多賀谷 基博
</t>
  </si>
  <si>
    <t>多賀谷 基博</t>
  </si>
  <si>
    <t>1406</t>
  </si>
  <si>
    <t>有機ファインケミカルズの環境調和型新合成法と
構造解析</t>
  </si>
  <si>
    <t>１）　環境負荷の少ない金属マグネシウムを還元試薬としたクリーンな反応を行って、有機ファインケミカルズと呼ばれる医薬・農薬・情報機能材料中間体を簡便に合成し、合成した物質を精製して単離します。
２）　１）の実験で得られた有機化合物を測定試料として、成分分析（ガスクロマトグラフィー（GC）など）と分光学的方法を中心とした機器分析（核磁気共鳴スペクトル法（NMR）、ガスクロマトグラフ質量分析法（GC-MASS）、赤外線吸収スペクトル法（FT-IR）など）を行って、構造解析について学びます。</t>
  </si>
  <si>
    <t xml:space="preserve">前川博史
</t>
  </si>
  <si>
    <t>ナノの世界に触れてみよう！～極薄シート材料の
合成と評価～</t>
  </si>
  <si>
    <t xml:space="preserve">船津麻美
</t>
  </si>
  <si>
    <t xml:space="preserve">中村　彰宏
志田　洋介
</t>
  </si>
  <si>
    <t>中村　彰宏</t>
  </si>
  <si>
    <t>志田　洋介</t>
  </si>
  <si>
    <t xml:space="preserve">桑原敬司
</t>
  </si>
  <si>
    <t>ノート，筆記用具，動きやすい靴，白衣もしくは作業着（上），保護メガネは貸し出します（使いたいものがあればそれを持参）</t>
  </si>
  <si>
    <t>1410</t>
  </si>
  <si>
    <t xml:space="preserve">河原成元
</t>
  </si>
  <si>
    <t>自閉スペクトラム症の関連タンパク質による
神経細胞の突起伸長メカニズムに迫る</t>
  </si>
  <si>
    <t xml:space="preserve">霜田　靖
</t>
  </si>
  <si>
    <t>霜田　靖</t>
  </si>
  <si>
    <t xml:space="preserve">西川雅美
</t>
  </si>
  <si>
    <t>将来（20年後）を想定した魅力的なまちを実現するための「都市計画」を考える</t>
  </si>
  <si>
    <t xml:space="preserve">松川寿也
丸岡陽
</t>
  </si>
  <si>
    <t xml:space="preserve">豊田　浩史
高田　晋
</t>
  </si>
  <si>
    <t>豊田　浩史</t>
  </si>
  <si>
    <t>高田　晋</t>
  </si>
  <si>
    <t xml:space="preserve">高橋一義
中村　健
</t>
  </si>
  <si>
    <t>中村　健</t>
  </si>
  <si>
    <t xml:space="preserve">下村　匠
</t>
  </si>
  <si>
    <t>下村　匠</t>
  </si>
  <si>
    <t xml:space="preserve">熊倉 俊郎
</t>
  </si>
  <si>
    <t>熊倉 俊郎</t>
  </si>
  <si>
    <t>今後の脱炭素社会や循環型社会の形成のために，カーボンニュートラルの特徴を持つバイオマス（生物資源）の有効利用の拡大は不可欠です。バイオマスはエネルギー源として大きなポテンシャルを持ち，さらに肥料としての利用など資源循環にも大きく貢献できます。
本研修では，下水汚泥，食品廃棄物（生ごみ等），除草刈草などの廃棄物系バイオマスを対象として，メタン発酵法（バイオガス化）によるエネルギー回収技術を中心に，バイオマスの有効利用技術を学びます。</t>
  </si>
  <si>
    <t xml:space="preserve">小松俊哉
姫野修司
</t>
  </si>
  <si>
    <t xml:space="preserve">山口隆司
幡本将史
渡利高大
</t>
  </si>
  <si>
    <t>静電加速器の軽イオン源の分解組立と薄膜試料の
組成分析</t>
  </si>
  <si>
    <t xml:space="preserve">鈴木常生
</t>
  </si>
  <si>
    <t>菊池崇志
高橋一匡
佐々木徹
田中徹</t>
  </si>
  <si>
    <t>　本研修では、原子力工学を学んだことのない高専生が、原子炉と放射線電池の様々な特性を、基本的な解析を通じて、実践的に学習できます。
テーマ①
原子炉の仕組み・原子炉核特性解析の基礎を座学で学習したのち、「なぜ原子炉は原爆のように爆発できないのか」を、中性子輸送計算コード等を使った実践的な実習を通じて、理解できるようになります。
テーマ②
放射線電池やRTGの仕組み・出力解析の基礎を座学で学習したのち、粒子輸送計算コードを使って直接充電型放射線電池などの変換効率を解析し、放射線電池の応用を左右する出力特性について理解できるようになります。
テーマ③
原子炉の仕組み・原子炉核特性解析の基礎を座学で学習したのち、研究室で開発中の原子炉負荷追従解析プログラムを使って、「電力需要に応じて原子炉の熱出力（≒発電量）が自動的に調整される原子炉の不思議な能力（＝原子炉の自己制御性）」を理解できるようになります。
　研修最終日には、実習成果に関するプレゼンにも取組んでもらいます。
　テーマ①②③のいずれか、または全てを選択できます。全テーマともに原子力に関わる予備知識は問いません。これまでに機電系や化学・材料系の高専生の参加実績があります。原子炉や放射線電池に興味のある高専生は、気軽に参加してみてください。</t>
  </si>
  <si>
    <t xml:space="preserve">竹澤　宏樹
</t>
  </si>
  <si>
    <t>竹澤　宏樹</t>
  </si>
  <si>
    <t>　遠隔制御ロボットは、操作者の運動を遠隔地のロボットで再現し、リベット打ち等の作業を実現するものである。しかしながら、遠隔ロボットにおける作業は、自分の手に直にハンドツールを把持して行う作業と比べて操作性が劣るのが実情である。
　そこで本研修では、１．ロボット工学の基本的な学習、２．遠隔制御ロボットの体験、３．操作性劣化の問題点の把握、
４．操作性改善手法の提案、５．提案手法の実装、を通じて、遠隔制御の理解を図る。</t>
  </si>
  <si>
    <t xml:space="preserve">三好　孝典
横田　和哉
</t>
  </si>
  <si>
    <t>三好　孝典</t>
  </si>
  <si>
    <t>横田　和哉</t>
  </si>
  <si>
    <t xml:space="preserve">大塚　雄市
</t>
  </si>
  <si>
    <t>大塚　雄市</t>
  </si>
  <si>
    <t>2100</t>
  </si>
  <si>
    <t>フランジング効果を用いたノイズに埋もれた
白色干渉縞の有無判別</t>
  </si>
  <si>
    <t xml:space="preserve">韋　冬
（イ　ドウン）
</t>
  </si>
  <si>
    <t>韋　冬
（イ　ドウン）</t>
  </si>
  <si>
    <t>1209</t>
  </si>
  <si>
    <t>1210</t>
  </si>
  <si>
    <t>1211</t>
  </si>
  <si>
    <t>1212</t>
  </si>
  <si>
    <t>1213</t>
  </si>
  <si>
    <t>1215</t>
  </si>
  <si>
    <t>1217</t>
  </si>
  <si>
    <t>1405</t>
  </si>
  <si>
    <t>1407</t>
  </si>
  <si>
    <t>1408</t>
  </si>
  <si>
    <t>1409</t>
  </si>
  <si>
    <t>1411</t>
  </si>
  <si>
    <t>1412</t>
  </si>
  <si>
    <t>フロンティアコース条件付</t>
    <rPh sb="9" eb="12">
      <t>ジョウケンツ</t>
    </rPh>
    <phoneticPr fontId="2"/>
  </si>
  <si>
    <t>HPに掲載の研修テーマ等一覧にて詳細を確認したうえで、本票の第１希望～第３希望の研修テーマNo.を選択してください。
https://www.nagaokaut.ac.jp/kosen/linkage/open/index.html
※第2、3希望は可能な限り、第1希望テーマの研修期間と異なる期間のテーマを選択してください。</t>
    <rPh sb="3" eb="5">
      <t>ケイサイ</t>
    </rPh>
    <rPh sb="30" eb="31">
      <t>ダイ</t>
    </rPh>
    <rPh sb="32" eb="34">
      <t>キボウ</t>
    </rPh>
    <rPh sb="35" eb="36">
      <t>ダイ</t>
    </rPh>
    <rPh sb="37" eb="39">
      <t>キボウ</t>
    </rPh>
    <rPh sb="40" eb="42">
      <t>ケンシュウ</t>
    </rPh>
    <rPh sb="49" eb="51">
      <t>センタク</t>
    </rPh>
    <phoneticPr fontId="3"/>
  </si>
  <si>
    <t>【令和7年度研修テーマ等一覧】https://www.nagaokaut.ac.jp/kosen/linkage/open/index.html</t>
    <rPh sb="1" eb="3">
      <t>レイワ</t>
    </rPh>
    <rPh sb="4" eb="6">
      <t>ネンド</t>
    </rPh>
    <rPh sb="6" eb="8">
      <t>ケンシュウ</t>
    </rPh>
    <rPh sb="11" eb="12">
      <t>トウ</t>
    </rPh>
    <rPh sb="12" eb="14">
      <t>イチラン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</si>
</sst>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Yu Gothic"/>
      <family val="2"/>
      <scheme val="minor"/>
    </font>
    <font>
      <sz val="11"/>
      <color theme="1"/>
      <name val="Yu Gothic"/>
      <family val="2"/>
      <charset val="128"/>
      <scheme val="minor"/>
    </font>
    <font>
      <sz val="6"/>
      <name val="Yu Gothic"/>
      <family val="3"/>
      <charset val="128"/>
      <scheme val="minor"/>
    </font>
    <font>
      <sz val="6"/>
      <name val="Yu Gothic"/>
      <family val="2"/>
      <charset val="128"/>
      <scheme val="minor"/>
    </font>
    <font>
      <b/>
      <sz val="20"/>
      <color theme="1"/>
      <name val="游ゴシック"/>
      <family val="3"/>
      <charset val="128"/>
    </font>
    <font>
      <b/>
      <sz val="11"/>
      <color theme="1"/>
      <name val="游ゴシック"/>
      <family val="3"/>
      <charset val="128"/>
    </font>
    <font>
      <sz val="11"/>
      <name val="ＭＳ Ｐゴシック"/>
      <family val="3"/>
      <charset val="128"/>
    </font>
    <font>
      <b/>
      <sz val="11"/>
      <name val="ＭＳ Ｐゴシック"/>
      <family val="3"/>
      <charset val="128"/>
    </font>
    <font>
      <sz val="6"/>
      <name val="ＭＳ Ｐゴシック"/>
      <family val="3"/>
      <charset val="128"/>
    </font>
    <font>
      <u/>
      <sz val="11"/>
      <color indexed="12"/>
      <name val="ＭＳ Ｐゴシック"/>
      <family val="3"/>
      <charset val="128"/>
    </font>
    <font>
      <sz val="11"/>
      <color theme="1"/>
      <name val="Yu Gothic"/>
      <family val="3"/>
      <charset val="128"/>
      <scheme val="minor"/>
    </font>
    <font>
      <sz val="16"/>
      <color theme="1"/>
      <name val="游ゴシック"/>
      <family val="3"/>
      <charset val="128"/>
    </font>
    <font>
      <u/>
      <sz val="11"/>
      <color theme="10"/>
      <name val="Yu Gothic"/>
      <family val="2"/>
      <scheme val="minor"/>
    </font>
    <font>
      <b/>
      <sz val="11"/>
      <color theme="3"/>
      <name val="Yu Gothic"/>
      <family val="2"/>
      <charset val="128"/>
      <scheme val="minor"/>
    </font>
    <font>
      <b/>
      <sz val="12"/>
      <color theme="1"/>
      <name val="Yu Gothic"/>
      <family val="3"/>
      <charset val="128"/>
      <scheme val="minor"/>
    </font>
    <font>
      <b/>
      <sz val="12"/>
      <color theme="1"/>
      <name val="游ゴシック"/>
      <family val="3"/>
      <charset val="128"/>
    </font>
    <font>
      <b/>
      <sz val="8"/>
      <color rgb="FFFF0000"/>
      <name val="游ゴシック"/>
      <family val="3"/>
      <charset val="128"/>
    </font>
    <font>
      <sz val="20"/>
      <color theme="1"/>
      <name val="Yu Gothic"/>
      <family val="3"/>
      <charset val="128"/>
      <scheme val="minor"/>
    </font>
    <font>
      <b/>
      <sz val="20"/>
      <color theme="1"/>
      <name val="Yu Gothic"/>
      <family val="3"/>
      <charset val="128"/>
      <scheme val="minor"/>
    </font>
    <font>
      <b/>
      <sz val="20"/>
      <name val="游ゴシック"/>
      <family val="3"/>
      <charset val="128"/>
    </font>
    <font>
      <b/>
      <sz val="18"/>
      <color theme="1"/>
      <name val="Yu Gothic"/>
      <family val="3"/>
      <charset val="128"/>
      <scheme val="minor"/>
    </font>
    <font>
      <b/>
      <sz val="22"/>
      <color theme="1"/>
      <name val="Yu Gothic"/>
      <family val="3"/>
      <charset val="128"/>
      <scheme val="minor"/>
    </font>
    <font>
      <b/>
      <sz val="16"/>
      <color theme="1"/>
      <name val="Yu Gothic"/>
      <family val="3"/>
      <charset val="128"/>
      <scheme val="minor"/>
    </font>
    <font>
      <sz val="20"/>
      <color theme="1"/>
      <name val="Yu Gothic"/>
      <family val="2"/>
      <charset val="128"/>
      <scheme val="minor"/>
    </font>
    <font>
      <b/>
      <sz val="11"/>
      <name val="游ゴシック"/>
      <family val="3"/>
      <charset val="128"/>
    </font>
    <font>
      <b/>
      <sz val="20"/>
      <color rgb="FFFF0000"/>
      <name val="游ゴシック"/>
      <family val="3"/>
      <charset val="128"/>
    </font>
    <font>
      <b/>
      <sz val="18"/>
      <color rgb="FFFF0000"/>
      <name val="游ゴシック"/>
      <family val="3"/>
      <charset val="128"/>
    </font>
    <font>
      <b/>
      <sz val="18"/>
      <color theme="1"/>
      <name val="游ゴシック"/>
      <family val="3"/>
      <charset val="128"/>
    </font>
    <font>
      <b/>
      <sz val="28"/>
      <color theme="1"/>
      <name val="游ゴシック"/>
      <family val="3"/>
      <charset val="128"/>
    </font>
    <font>
      <b/>
      <sz val="6"/>
      <color theme="1"/>
      <name val="游ゴシック"/>
      <family val="3"/>
      <charset val="128"/>
    </font>
    <font>
      <b/>
      <sz val="16"/>
      <color theme="1"/>
      <name val="游ゴシック"/>
      <family val="3"/>
      <charset val="128"/>
    </font>
    <font>
      <b/>
      <sz val="12"/>
      <color theme="1"/>
      <name val="Yu Gothic"/>
      <family val="2"/>
      <scheme val="minor"/>
    </font>
    <font>
      <b/>
      <u/>
      <sz val="12"/>
      <color theme="10"/>
      <name val="Yu Gothic"/>
      <family val="2"/>
      <scheme val="minor"/>
    </font>
    <font>
      <b/>
      <sz val="12"/>
      <color rgb="FFFF0000"/>
      <name val="游ゴシック"/>
      <family val="3"/>
      <charset val="128"/>
    </font>
    <font>
      <b/>
      <sz val="14"/>
      <color theme="1"/>
      <name val="游ゴシック"/>
      <family val="3"/>
      <charset val="128"/>
    </font>
    <font>
      <b/>
      <u/>
      <sz val="12"/>
      <color theme="1"/>
      <name val="HG創英角ｺﾞｼｯｸUB"/>
      <family val="3"/>
      <charset val="128"/>
    </font>
  </fonts>
  <fills count="15">
    <fill>
      <patternFill patternType="none"/>
    </fill>
    <fill>
      <patternFill patternType="gray125"/>
    </fill>
    <fill>
      <patternFill patternType="solid">
        <fgColor theme="9" tint="0.79998168889431442"/>
        <bgColor indexed="64"/>
      </patternFill>
    </fill>
    <fill>
      <patternFill patternType="solid">
        <fgColor rgb="FFCCFFFF"/>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FF99"/>
        <bgColor indexed="64"/>
      </patternFill>
    </fill>
    <fill>
      <patternFill patternType="solid">
        <fgColor theme="9" tint="0.59999389629810485"/>
        <bgColor indexed="64"/>
      </patternFill>
    </fill>
    <fill>
      <patternFill patternType="solid">
        <fgColor theme="9" tint="0.79998168889431442"/>
        <bgColor theme="9" tint="0.79998168889431442"/>
      </patternFill>
    </fill>
    <fill>
      <patternFill patternType="solid">
        <fgColor theme="8" tint="0.599993896298104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0" tint="-0.34998626667073579"/>
        <bgColor indexed="64"/>
      </patternFill>
    </fill>
  </fills>
  <borders count="43">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thin">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style="thin">
        <color theme="9" tint="0.39997558519241921"/>
      </left>
      <right/>
      <top style="thin">
        <color theme="9" tint="0.39997558519241921"/>
      </top>
      <bottom style="thin">
        <color theme="9" tint="0.39997558519241921"/>
      </bottom>
      <diagonal/>
    </border>
    <border>
      <left style="thin">
        <color indexed="64"/>
      </left>
      <right/>
      <top/>
      <bottom/>
      <diagonal/>
    </border>
  </borders>
  <cellStyleXfs count="6">
    <xf numFmtId="0" fontId="0" fillId="0" borderId="0"/>
    <xf numFmtId="0" fontId="6" fillId="0" borderId="0">
      <alignment vertical="center"/>
    </xf>
    <xf numFmtId="0" fontId="9" fillId="0" borderId="0" applyNumberFormat="0" applyFill="0" applyBorder="0" applyAlignment="0" applyProtection="0">
      <alignment vertical="top"/>
      <protection locked="0"/>
    </xf>
    <xf numFmtId="0" fontId="10" fillId="0" borderId="0">
      <alignment vertical="center"/>
    </xf>
    <xf numFmtId="0" fontId="12" fillId="0" borderId="0" applyNumberFormat="0" applyFill="0" applyBorder="0" applyAlignment="0" applyProtection="0"/>
    <xf numFmtId="0" fontId="1" fillId="0" borderId="0">
      <alignment vertical="center"/>
    </xf>
  </cellStyleXfs>
  <cellXfs count="196">
    <xf numFmtId="0" fontId="0" fillId="0" borderId="0" xfId="0"/>
    <xf numFmtId="0" fontId="5" fillId="0" borderId="0" xfId="0" applyFont="1" applyAlignment="1"/>
    <xf numFmtId="0" fontId="7" fillId="0" borderId="0" xfId="1" applyFont="1">
      <alignment vertical="center"/>
    </xf>
    <xf numFmtId="0" fontId="7" fillId="2" borderId="0" xfId="1" applyFont="1" applyFill="1">
      <alignment vertical="center"/>
    </xf>
    <xf numFmtId="0" fontId="0" fillId="0" borderId="3" xfId="0" applyBorder="1"/>
    <xf numFmtId="0" fontId="0" fillId="0" borderId="0" xfId="0" applyAlignment="1">
      <alignment vertical="center"/>
    </xf>
    <xf numFmtId="0" fontId="7" fillId="0" borderId="3" xfId="1" applyFont="1" applyFill="1" applyBorder="1" applyAlignment="1">
      <alignment vertical="center" wrapText="1"/>
    </xf>
    <xf numFmtId="0" fontId="7" fillId="0" borderId="3" xfId="1" applyFont="1" applyFill="1" applyBorder="1">
      <alignment vertical="center"/>
    </xf>
    <xf numFmtId="0" fontId="0" fillId="3" borderId="3" xfId="0" applyFill="1" applyBorder="1" applyAlignment="1">
      <alignment vertical="center"/>
    </xf>
    <xf numFmtId="0" fontId="0" fillId="0" borderId="3" xfId="0" applyBorder="1" applyAlignment="1">
      <alignment vertical="center"/>
    </xf>
    <xf numFmtId="0" fontId="14" fillId="0" borderId="0" xfId="0" applyFont="1" applyAlignment="1">
      <alignment horizontal="left" vertical="center"/>
    </xf>
    <xf numFmtId="0" fontId="25" fillId="0" borderId="0" xfId="0" applyFont="1" applyAlignment="1">
      <alignment vertical="center"/>
    </xf>
    <xf numFmtId="0" fontId="26" fillId="0" borderId="0" xfId="0" applyFont="1" applyAlignment="1">
      <alignment vertical="top"/>
    </xf>
    <xf numFmtId="0" fontId="26" fillId="0" borderId="0" xfId="0" applyFont="1" applyAlignment="1">
      <alignment vertical="center"/>
    </xf>
    <xf numFmtId="0" fontId="18" fillId="6" borderId="3" xfId="5" applyNumberFormat="1" applyFont="1" applyFill="1" applyBorder="1" applyAlignment="1">
      <alignment horizontal="center" vertical="center"/>
    </xf>
    <xf numFmtId="0" fontId="21" fillId="7" borderId="3" xfId="5" applyNumberFormat="1" applyFont="1" applyFill="1" applyBorder="1" applyAlignment="1">
      <alignment horizontal="center" vertical="center"/>
    </xf>
    <xf numFmtId="0" fontId="21" fillId="9" borderId="3" xfId="5" applyNumberFormat="1" applyFont="1" applyFill="1" applyBorder="1" applyAlignment="1">
      <alignment horizontal="center" vertical="center"/>
    </xf>
    <xf numFmtId="0" fontId="21" fillId="10" borderId="3" xfId="5" applyNumberFormat="1" applyFont="1" applyFill="1" applyBorder="1" applyAlignment="1">
      <alignment horizontal="center" vertical="center"/>
    </xf>
    <xf numFmtId="0" fontId="21" fillId="11" borderId="3" xfId="5" applyNumberFormat="1" applyFont="1" applyFill="1" applyBorder="1" applyAlignment="1">
      <alignment horizontal="center" vertical="center"/>
    </xf>
    <xf numFmtId="0" fontId="21" fillId="12" borderId="3" xfId="5" applyNumberFormat="1" applyFont="1" applyFill="1" applyBorder="1" applyAlignment="1">
      <alignment horizontal="center" vertical="center"/>
    </xf>
    <xf numFmtId="0" fontId="21" fillId="13" borderId="3" xfId="5" applyNumberFormat="1" applyFont="1" applyFill="1" applyBorder="1" applyAlignment="1">
      <alignment horizontal="center" vertical="center"/>
    </xf>
    <xf numFmtId="0" fontId="21" fillId="14" borderId="3" xfId="5" applyNumberFormat="1" applyFont="1" applyFill="1" applyBorder="1" applyAlignment="1">
      <alignment horizontal="center" vertical="center"/>
    </xf>
    <xf numFmtId="0" fontId="21" fillId="11" borderId="3" xfId="0" applyNumberFormat="1" applyFont="1" applyFill="1" applyBorder="1" applyAlignment="1">
      <alignment horizontal="center" vertical="center" wrapText="1"/>
    </xf>
    <xf numFmtId="0" fontId="17" fillId="0" borderId="0" xfId="5" applyNumberFormat="1" applyFont="1" applyAlignment="1">
      <alignment vertical="center"/>
    </xf>
    <xf numFmtId="0" fontId="19" fillId="6" borderId="3" xfId="5" applyNumberFormat="1" applyFont="1" applyFill="1" applyBorder="1" applyAlignment="1">
      <alignment horizontal="center" vertical="center"/>
    </xf>
    <xf numFmtId="0" fontId="20" fillId="6" borderId="3" xfId="5" applyNumberFormat="1" applyFont="1" applyFill="1" applyBorder="1" applyAlignment="1">
      <alignment horizontal="center" vertical="center"/>
    </xf>
    <xf numFmtId="0" fontId="18" fillId="0" borderId="3" xfId="5" applyNumberFormat="1" applyFont="1" applyBorder="1" applyAlignment="1">
      <alignment horizontal="center" vertical="center"/>
    </xf>
    <xf numFmtId="0" fontId="18" fillId="0" borderId="3" xfId="5" applyNumberFormat="1" applyFont="1" applyBorder="1" applyAlignment="1">
      <alignment horizontal="left" vertical="top" wrapText="1"/>
    </xf>
    <xf numFmtId="0" fontId="18" fillId="0" borderId="3" xfId="5" applyNumberFormat="1" applyFont="1" applyBorder="1" applyAlignment="1">
      <alignment vertical="top"/>
    </xf>
    <xf numFmtId="0" fontId="18" fillId="0" borderId="3" xfId="5" applyNumberFormat="1" applyFont="1" applyBorder="1" applyAlignment="1">
      <alignment horizontal="center" vertical="top"/>
    </xf>
    <xf numFmtId="0" fontId="18" fillId="0" borderId="3" xfId="5" applyNumberFormat="1" applyFont="1" applyBorder="1" applyAlignment="1">
      <alignment horizontal="left" vertical="top"/>
    </xf>
    <xf numFmtId="0" fontId="18" fillId="0" borderId="3" xfId="5" applyNumberFormat="1" applyFont="1" applyBorder="1" applyAlignment="1">
      <alignment vertical="center"/>
    </xf>
    <xf numFmtId="0" fontId="17" fillId="0" borderId="3" xfId="5" applyNumberFormat="1" applyFont="1" applyBorder="1" applyAlignment="1">
      <alignment vertical="center"/>
    </xf>
    <xf numFmtId="0" fontId="20" fillId="0" borderId="3" xfId="5" applyNumberFormat="1" applyFont="1" applyBorder="1" applyAlignment="1">
      <alignment vertical="top" wrapText="1"/>
    </xf>
    <xf numFmtId="0" fontId="22" fillId="0" borderId="3" xfId="5" applyNumberFormat="1" applyFont="1" applyBorder="1" applyAlignment="1">
      <alignment vertical="top" wrapText="1"/>
    </xf>
    <xf numFmtId="0" fontId="17" fillId="0" borderId="0" xfId="5" applyNumberFormat="1" applyFont="1" applyBorder="1" applyAlignment="1">
      <alignment vertical="center"/>
    </xf>
    <xf numFmtId="0" fontId="17" fillId="8" borderId="41" xfId="5" applyNumberFormat="1" applyFont="1" applyFill="1" applyBorder="1" applyAlignment="1">
      <alignment vertical="center"/>
    </xf>
    <xf numFmtId="0" fontId="17" fillId="0" borderId="41" xfId="5" applyNumberFormat="1" applyFont="1" applyBorder="1" applyAlignment="1">
      <alignment vertical="center"/>
    </xf>
    <xf numFmtId="0" fontId="18" fillId="0" borderId="3" xfId="5" applyNumberFormat="1" applyFont="1" applyBorder="1" applyAlignment="1">
      <alignment vertical="top" wrapText="1"/>
    </xf>
    <xf numFmtId="0" fontId="22" fillId="0" borderId="3" xfId="5" applyNumberFormat="1" applyFont="1" applyBorder="1" applyAlignment="1">
      <alignment vertical="top"/>
    </xf>
    <xf numFmtId="0" fontId="23" fillId="0" borderId="0" xfId="5" applyNumberFormat="1" applyFont="1" applyBorder="1" applyAlignment="1">
      <alignment vertical="center"/>
    </xf>
    <xf numFmtId="0" fontId="23" fillId="0" borderId="0" xfId="5" applyNumberFormat="1" applyFont="1" applyAlignment="1">
      <alignment vertical="center"/>
    </xf>
    <xf numFmtId="0" fontId="17" fillId="0" borderId="0" xfId="5" applyNumberFormat="1" applyFont="1" applyAlignment="1">
      <alignment horizontal="center" vertical="center"/>
    </xf>
    <xf numFmtId="0" fontId="17" fillId="0" borderId="0" xfId="0" applyNumberFormat="1" applyFont="1" applyAlignment="1">
      <alignment vertical="center"/>
    </xf>
    <xf numFmtId="0" fontId="18" fillId="0" borderId="3" xfId="0" applyNumberFormat="1" applyFont="1" applyBorder="1" applyAlignment="1">
      <alignment horizontal="center" vertical="center"/>
    </xf>
    <xf numFmtId="0" fontId="18" fillId="0" borderId="3" xfId="0" applyNumberFormat="1" applyFont="1" applyBorder="1" applyAlignment="1">
      <alignment horizontal="left" vertical="top" wrapText="1"/>
    </xf>
    <xf numFmtId="0" fontId="18" fillId="0" borderId="3" xfId="0" applyNumberFormat="1" applyFont="1" applyBorder="1" applyAlignment="1">
      <alignment vertical="top" wrapText="1"/>
    </xf>
    <xf numFmtId="0" fontId="18" fillId="0" borderId="3" xfId="0" applyNumberFormat="1" applyFont="1" applyBorder="1" applyAlignment="1">
      <alignment horizontal="center" vertical="top" wrapText="1"/>
    </xf>
    <xf numFmtId="0" fontId="18" fillId="0" borderId="3" xfId="0" applyNumberFormat="1" applyFont="1" applyBorder="1" applyAlignment="1">
      <alignment vertical="center" wrapText="1"/>
    </xf>
    <xf numFmtId="0" fontId="18" fillId="0" borderId="3" xfId="5" applyNumberFormat="1" applyFont="1" applyBorder="1" applyAlignment="1">
      <alignment horizontal="center" vertical="center" wrapText="1"/>
    </xf>
    <xf numFmtId="0" fontId="18" fillId="0" borderId="42" xfId="0" applyNumberFormat="1" applyFont="1" applyBorder="1" applyAlignment="1">
      <alignment vertical="top" wrapText="1"/>
    </xf>
    <xf numFmtId="0" fontId="17" fillId="0" borderId="0" xfId="5" applyNumberFormat="1" applyFont="1" applyAlignment="1">
      <alignment horizontal="left" vertical="top"/>
    </xf>
    <xf numFmtId="0" fontId="23" fillId="0" borderId="41" xfId="5" applyNumberFormat="1" applyFont="1" applyBorder="1" applyAlignment="1">
      <alignment vertical="center"/>
    </xf>
    <xf numFmtId="0" fontId="5" fillId="0" borderId="0" xfId="0" applyFont="1" applyAlignment="1">
      <alignment shrinkToFit="1"/>
    </xf>
    <xf numFmtId="0" fontId="30" fillId="0" borderId="0" xfId="0" applyFont="1" applyAlignment="1">
      <alignment vertical="center"/>
    </xf>
    <xf numFmtId="0" fontId="5" fillId="0" borderId="0" xfId="0" applyFont="1" applyAlignment="1">
      <alignment vertical="center"/>
    </xf>
    <xf numFmtId="0" fontId="15" fillId="0" borderId="0" xfId="0" applyFont="1" applyAlignment="1">
      <alignment shrinkToFit="1"/>
    </xf>
    <xf numFmtId="0" fontId="15" fillId="3" borderId="1" xfId="0" applyFont="1" applyFill="1" applyBorder="1" applyAlignment="1">
      <alignment shrinkToFit="1"/>
    </xf>
    <xf numFmtId="0" fontId="15" fillId="3" borderId="2" xfId="0" applyFont="1" applyFill="1" applyBorder="1" applyAlignment="1">
      <alignment shrinkToFit="1"/>
    </xf>
    <xf numFmtId="0" fontId="31" fillId="0" borderId="0" xfId="0" applyFont="1" applyAlignment="1">
      <alignment vertical="center"/>
    </xf>
    <xf numFmtId="0" fontId="15" fillId="4" borderId="1" xfId="0" applyFont="1" applyFill="1" applyBorder="1" applyAlignment="1">
      <alignment shrinkToFit="1"/>
    </xf>
    <xf numFmtId="0" fontId="15" fillId="4" borderId="6" xfId="0" applyFont="1" applyFill="1" applyBorder="1" applyAlignment="1">
      <alignment shrinkToFit="1"/>
    </xf>
    <xf numFmtId="0" fontId="15" fillId="4" borderId="2" xfId="0" applyFont="1" applyFill="1" applyBorder="1" applyAlignment="1">
      <alignment shrinkToFit="1"/>
    </xf>
    <xf numFmtId="0" fontId="5" fillId="0" borderId="0" xfId="0" applyFont="1" applyAlignment="1" applyProtection="1">
      <alignment shrinkToFit="1"/>
      <protection locked="0"/>
    </xf>
    <xf numFmtId="0" fontId="15" fillId="0" borderId="1" xfId="0" applyFont="1" applyBorder="1" applyAlignment="1">
      <alignment vertical="center" shrinkToFit="1"/>
    </xf>
    <xf numFmtId="0" fontId="27" fillId="0" borderId="0" xfId="0" applyFont="1" applyAlignment="1">
      <alignment shrinkToFit="1"/>
    </xf>
    <xf numFmtId="0" fontId="15" fillId="0" borderId="0" xfId="0" applyFont="1" applyAlignment="1">
      <alignment vertical="center"/>
    </xf>
    <xf numFmtId="0" fontId="5" fillId="0" borderId="0" xfId="0" applyFont="1" applyFill="1" applyBorder="1" applyAlignment="1">
      <alignment horizontal="left" vertical="center" wrapText="1" shrinkToFit="1"/>
    </xf>
    <xf numFmtId="0" fontId="5" fillId="0" borderId="0" xfId="0" applyFont="1" applyFill="1" applyBorder="1" applyAlignment="1">
      <alignment horizontal="center" vertical="center" shrinkToFit="1"/>
    </xf>
    <xf numFmtId="0" fontId="5" fillId="0" borderId="0" xfId="0" applyFont="1" applyAlignment="1">
      <alignment horizontal="center" vertical="center" shrinkToFit="1"/>
    </xf>
    <xf numFmtId="0" fontId="24" fillId="0" borderId="0" xfId="0" applyFont="1" applyAlignment="1">
      <alignment shrinkToFit="1"/>
    </xf>
    <xf numFmtId="0" fontId="15" fillId="0" borderId="0" xfId="0" applyFont="1" applyAlignment="1"/>
    <xf numFmtId="0" fontId="4" fillId="0" borderId="0" xfId="0" applyFont="1" applyAlignment="1">
      <alignment shrinkToFit="1"/>
    </xf>
    <xf numFmtId="0" fontId="15" fillId="0" borderId="3" xfId="0" applyFont="1" applyBorder="1" applyAlignment="1">
      <alignment horizontal="center" vertical="center" shrinkToFit="1"/>
    </xf>
    <xf numFmtId="0" fontId="15" fillId="0" borderId="11" xfId="0" applyFont="1" applyBorder="1" applyAlignment="1">
      <alignment shrinkToFit="1"/>
    </xf>
    <xf numFmtId="0" fontId="34" fillId="0" borderId="3" xfId="0" applyFont="1" applyBorder="1" applyAlignment="1">
      <alignment horizontal="center" vertical="center" shrinkToFit="1"/>
    </xf>
    <xf numFmtId="0" fontId="21" fillId="7" borderId="3" xfId="5" applyNumberFormat="1" applyFont="1" applyFill="1" applyBorder="1" applyAlignment="1">
      <alignment horizontal="center" vertical="center" wrapText="1"/>
    </xf>
    <xf numFmtId="0" fontId="17" fillId="0" borderId="3" xfId="0" applyFont="1" applyBorder="1" applyAlignment="1">
      <alignment horizontal="center" vertical="center"/>
    </xf>
    <xf numFmtId="0" fontId="17" fillId="0" borderId="3" xfId="0" applyFont="1" applyBorder="1" applyAlignment="1">
      <alignment horizontal="left" vertical="center"/>
    </xf>
    <xf numFmtId="0" fontId="15" fillId="0" borderId="28" xfId="0" applyFont="1" applyBorder="1" applyAlignment="1">
      <alignment horizontal="left" vertical="center" shrinkToFit="1"/>
    </xf>
    <xf numFmtId="0" fontId="15" fillId="0" borderId="29" xfId="0" applyFont="1" applyBorder="1" applyAlignment="1">
      <alignment horizontal="left" vertical="center" shrinkToFit="1"/>
    </xf>
    <xf numFmtId="0" fontId="15" fillId="0" borderId="36" xfId="0" applyFont="1" applyBorder="1" applyAlignment="1">
      <alignment horizontal="left" vertical="center" shrinkToFit="1"/>
    </xf>
    <xf numFmtId="0" fontId="15" fillId="0" borderId="28" xfId="0" applyFont="1" applyBorder="1" applyAlignment="1">
      <alignment horizontal="center" vertical="center" shrinkToFit="1"/>
    </xf>
    <xf numFmtId="0" fontId="15" fillId="0" borderId="29" xfId="0" applyFont="1" applyBorder="1" applyAlignment="1">
      <alignment horizontal="center" vertical="center" shrinkToFit="1"/>
    </xf>
    <xf numFmtId="0" fontId="15" fillId="0" borderId="38" xfId="0" applyFont="1" applyBorder="1" applyAlignment="1">
      <alignment horizontal="center" vertical="center" shrinkToFit="1"/>
    </xf>
    <xf numFmtId="0" fontId="15" fillId="0" borderId="31" xfId="0" applyFont="1" applyBorder="1" applyAlignment="1">
      <alignment horizontal="center" vertical="center" shrinkToFit="1"/>
    </xf>
    <xf numFmtId="0" fontId="15" fillId="0" borderId="27" xfId="0" applyFont="1" applyBorder="1" applyAlignment="1">
      <alignment horizontal="center" vertical="center" shrinkToFit="1"/>
    </xf>
    <xf numFmtId="0" fontId="15" fillId="0" borderId="39" xfId="0" applyFont="1" applyBorder="1" applyAlignment="1">
      <alignment horizontal="center" vertical="center" shrinkToFit="1"/>
    </xf>
    <xf numFmtId="0" fontId="15" fillId="0" borderId="28" xfId="0" applyFont="1" applyBorder="1" applyAlignment="1">
      <alignment horizontal="center" vertical="center" wrapText="1" shrinkToFit="1"/>
    </xf>
    <xf numFmtId="0" fontId="15" fillId="0" borderId="24" xfId="0" applyFont="1" applyBorder="1" applyAlignment="1">
      <alignment horizontal="center" vertical="center" shrinkToFit="1"/>
    </xf>
    <xf numFmtId="0" fontId="15" fillId="0" borderId="0" xfId="0" applyFont="1" applyBorder="1" applyAlignment="1">
      <alignment horizontal="center" vertical="center" shrinkToFit="1"/>
    </xf>
    <xf numFmtId="0" fontId="15" fillId="0" borderId="40" xfId="0" applyFont="1" applyBorder="1" applyAlignment="1">
      <alignment horizontal="center" vertical="center" shrinkToFit="1"/>
    </xf>
    <xf numFmtId="0" fontId="15" fillId="4" borderId="31" xfId="0" applyFont="1" applyFill="1" applyBorder="1" applyAlignment="1" applyProtection="1">
      <alignment horizontal="left" vertical="top" wrapText="1" shrinkToFit="1"/>
      <protection locked="0"/>
    </xf>
    <xf numFmtId="0" fontId="15" fillId="4" borderId="27" xfId="0" applyFont="1" applyFill="1" applyBorder="1" applyAlignment="1" applyProtection="1">
      <alignment horizontal="left" vertical="top" wrapText="1" shrinkToFit="1"/>
      <protection locked="0"/>
    </xf>
    <xf numFmtId="0" fontId="15" fillId="4" borderId="37" xfId="0" applyFont="1" applyFill="1" applyBorder="1" applyAlignment="1" applyProtection="1">
      <alignment horizontal="left" vertical="top" wrapText="1" shrinkToFit="1"/>
      <protection locked="0"/>
    </xf>
    <xf numFmtId="0" fontId="15" fillId="0" borderId="1" xfId="0" applyFont="1" applyBorder="1" applyAlignment="1">
      <alignment horizontal="center" vertical="center" shrinkToFit="1"/>
    </xf>
    <xf numFmtId="0" fontId="15" fillId="0" borderId="6" xfId="0" applyFont="1" applyBorder="1" applyAlignment="1">
      <alignment horizontal="center" vertical="center" shrinkToFit="1"/>
    </xf>
    <xf numFmtId="0" fontId="15" fillId="0" borderId="2" xfId="0" applyFont="1" applyBorder="1" applyAlignment="1">
      <alignment horizontal="center" vertical="center" shrinkToFit="1"/>
    </xf>
    <xf numFmtId="0" fontId="15" fillId="0" borderId="32" xfId="0" applyFont="1" applyBorder="1" applyAlignment="1">
      <alignment horizontal="center" vertical="center" shrinkToFit="1"/>
    </xf>
    <xf numFmtId="0" fontId="15" fillId="0" borderId="34" xfId="0" applyFont="1" applyBorder="1" applyAlignment="1">
      <alignment horizontal="center" vertical="center" shrinkToFit="1"/>
    </xf>
    <xf numFmtId="0" fontId="15" fillId="0" borderId="33" xfId="0" applyFont="1" applyBorder="1" applyAlignment="1">
      <alignment horizontal="center" vertical="center" shrinkToFit="1"/>
    </xf>
    <xf numFmtId="0" fontId="15" fillId="4" borderId="12" xfId="0" applyFont="1" applyFill="1" applyBorder="1" applyAlignment="1" applyProtection="1">
      <alignment horizontal="left" vertical="center" shrinkToFit="1"/>
      <protection locked="0"/>
    </xf>
    <xf numFmtId="0" fontId="15" fillId="4" borderId="13" xfId="0" applyFont="1" applyFill="1" applyBorder="1" applyAlignment="1" applyProtection="1">
      <alignment horizontal="left" vertical="center" shrinkToFit="1"/>
      <protection locked="0"/>
    </xf>
    <xf numFmtId="0" fontId="15" fillId="4" borderId="19" xfId="0" applyFont="1" applyFill="1" applyBorder="1" applyAlignment="1" applyProtection="1">
      <alignment horizontal="left" vertical="center" shrinkToFit="1"/>
      <protection locked="0"/>
    </xf>
    <xf numFmtId="0" fontId="15" fillId="4" borderId="1" xfId="0" applyFont="1" applyFill="1" applyBorder="1" applyAlignment="1" applyProtection="1">
      <alignment horizontal="left" vertical="center" shrinkToFit="1"/>
      <protection locked="0"/>
    </xf>
    <xf numFmtId="0" fontId="15" fillId="4" borderId="6" xfId="0" applyFont="1" applyFill="1" applyBorder="1" applyAlignment="1" applyProtection="1">
      <alignment horizontal="left" vertical="center" shrinkToFit="1"/>
      <protection locked="0"/>
    </xf>
    <xf numFmtId="0" fontId="15" fillId="4" borderId="30" xfId="0" applyFont="1" applyFill="1" applyBorder="1" applyAlignment="1" applyProtection="1">
      <alignment horizontal="left" vertical="center" shrinkToFit="1"/>
      <protection locked="0"/>
    </xf>
    <xf numFmtId="0" fontId="15" fillId="4" borderId="32" xfId="0" applyFont="1" applyFill="1" applyBorder="1" applyAlignment="1" applyProtection="1">
      <alignment horizontal="left" vertical="center" shrinkToFit="1"/>
      <protection locked="0"/>
    </xf>
    <xf numFmtId="0" fontId="15" fillId="4" borderId="34" xfId="0" applyFont="1" applyFill="1" applyBorder="1" applyAlignment="1" applyProtection="1">
      <alignment horizontal="left" vertical="center" shrinkToFit="1"/>
      <protection locked="0"/>
    </xf>
    <xf numFmtId="0" fontId="15" fillId="4" borderId="35" xfId="0" applyFont="1" applyFill="1" applyBorder="1" applyAlignment="1" applyProtection="1">
      <alignment horizontal="left" vertical="center" shrinkToFit="1"/>
      <protection locked="0"/>
    </xf>
    <xf numFmtId="0" fontId="15" fillId="0" borderId="12" xfId="0" applyFont="1" applyBorder="1" applyAlignment="1">
      <alignment horizontal="center" vertical="center" shrinkToFit="1"/>
    </xf>
    <xf numFmtId="0" fontId="15" fillId="0" borderId="13" xfId="0" applyFont="1" applyBorder="1" applyAlignment="1">
      <alignment horizontal="center" vertical="center" shrinkToFit="1"/>
    </xf>
    <xf numFmtId="0" fontId="15" fillId="0" borderId="10" xfId="0" applyFont="1" applyBorder="1" applyAlignment="1">
      <alignment horizontal="center" vertical="center" shrinkToFit="1"/>
    </xf>
    <xf numFmtId="0" fontId="15" fillId="3" borderId="12" xfId="0" applyFont="1" applyFill="1" applyBorder="1" applyAlignment="1" applyProtection="1">
      <alignment horizontal="center" vertical="center" shrinkToFit="1"/>
      <protection locked="0"/>
    </xf>
    <xf numFmtId="0" fontId="15" fillId="3" borderId="10" xfId="0" applyFont="1" applyFill="1" applyBorder="1" applyAlignment="1" applyProtection="1">
      <alignment horizontal="center" vertical="center" shrinkToFit="1"/>
      <protection locked="0"/>
    </xf>
    <xf numFmtId="0" fontId="15" fillId="0" borderId="12" xfId="0" applyFont="1" applyBorder="1" applyAlignment="1">
      <alignment horizontal="left" vertical="center" shrinkToFit="1"/>
    </xf>
    <xf numFmtId="0" fontId="15" fillId="0" borderId="13" xfId="0" applyFont="1" applyBorder="1" applyAlignment="1">
      <alignment horizontal="left" vertical="center" shrinkToFit="1"/>
    </xf>
    <xf numFmtId="0" fontId="15" fillId="0" borderId="19" xfId="0" applyFont="1" applyBorder="1" applyAlignment="1">
      <alignment horizontal="left" vertical="center" shrinkToFit="1"/>
    </xf>
    <xf numFmtId="0" fontId="15" fillId="0" borderId="1" xfId="0" applyFont="1" applyBorder="1" applyAlignment="1">
      <alignment horizontal="center" shrinkToFit="1"/>
    </xf>
    <xf numFmtId="0" fontId="15" fillId="0" borderId="6" xfId="0" applyFont="1" applyBorder="1" applyAlignment="1">
      <alignment horizontal="center" shrinkToFit="1"/>
    </xf>
    <xf numFmtId="0" fontId="15" fillId="0" borderId="30" xfId="0" applyFont="1" applyBorder="1" applyAlignment="1">
      <alignment horizontal="center" shrinkToFit="1"/>
    </xf>
    <xf numFmtId="0" fontId="15" fillId="0" borderId="32" xfId="0" applyFont="1" applyBorder="1" applyAlignment="1">
      <alignment horizontal="left" vertical="center" wrapText="1" shrinkToFit="1"/>
    </xf>
    <xf numFmtId="0" fontId="15" fillId="0" borderId="34" xfId="0" applyFont="1" applyBorder="1" applyAlignment="1">
      <alignment horizontal="left" vertical="center" shrinkToFit="1"/>
    </xf>
    <xf numFmtId="0" fontId="15" fillId="0" borderId="35" xfId="0" applyFont="1" applyBorder="1" applyAlignment="1">
      <alignment horizontal="left" vertical="center" shrinkToFit="1"/>
    </xf>
    <xf numFmtId="0" fontId="15" fillId="0" borderId="3" xfId="0" applyFont="1" applyBorder="1" applyAlignment="1">
      <alignment horizontal="center" vertical="center" shrinkToFit="1"/>
    </xf>
    <xf numFmtId="49" fontId="15" fillId="4" borderId="3" xfId="0" applyNumberFormat="1" applyFont="1" applyFill="1" applyBorder="1" applyAlignment="1" applyProtection="1">
      <alignment horizontal="center" vertical="center" shrinkToFit="1"/>
      <protection locked="0"/>
    </xf>
    <xf numFmtId="0" fontId="24" fillId="0" borderId="7" xfId="0" applyFont="1" applyBorder="1" applyAlignment="1">
      <alignment horizontal="center" vertical="center" wrapText="1" shrinkToFit="1"/>
    </xf>
    <xf numFmtId="0" fontId="24" fillId="0" borderId="8" xfId="0" applyFont="1" applyBorder="1" applyAlignment="1">
      <alignment horizontal="center" vertical="center" wrapText="1" shrinkToFit="1"/>
    </xf>
    <xf numFmtId="0" fontId="24" fillId="0" borderId="21" xfId="0" applyFont="1" applyBorder="1" applyAlignment="1">
      <alignment horizontal="center" vertical="center" wrapText="1" shrinkToFit="1"/>
    </xf>
    <xf numFmtId="0" fontId="15" fillId="3" borderId="7" xfId="0" applyFont="1" applyFill="1" applyBorder="1" applyAlignment="1" applyProtection="1">
      <alignment horizontal="center" vertical="center" shrinkToFit="1"/>
      <protection locked="0"/>
    </xf>
    <xf numFmtId="0" fontId="15" fillId="3" borderId="8" xfId="0" applyFont="1" applyFill="1" applyBorder="1" applyAlignment="1" applyProtection="1">
      <alignment horizontal="center" vertical="center" shrinkToFit="1"/>
      <protection locked="0"/>
    </xf>
    <xf numFmtId="0" fontId="15" fillId="3" borderId="9" xfId="0" applyFont="1" applyFill="1" applyBorder="1" applyAlignment="1" applyProtection="1">
      <alignment horizontal="center" vertical="center" shrinkToFit="1"/>
      <protection locked="0"/>
    </xf>
    <xf numFmtId="0" fontId="24" fillId="0" borderId="7" xfId="0" applyFont="1" applyBorder="1" applyAlignment="1">
      <alignment horizontal="left" vertical="center" wrapText="1" shrinkToFit="1"/>
    </xf>
    <xf numFmtId="0" fontId="24" fillId="0" borderId="8" xfId="0" applyFont="1" applyBorder="1" applyAlignment="1">
      <alignment horizontal="left" vertical="center" wrapText="1" shrinkToFit="1"/>
    </xf>
    <xf numFmtId="0" fontId="24" fillId="0" borderId="21" xfId="0" applyFont="1" applyBorder="1" applyAlignment="1">
      <alignment horizontal="left" vertical="center" wrapText="1" shrinkToFit="1"/>
    </xf>
    <xf numFmtId="0" fontId="28" fillId="0" borderId="0" xfId="0" applyFont="1" applyAlignment="1">
      <alignment horizontal="center" vertical="center" shrinkToFit="1"/>
    </xf>
    <xf numFmtId="0" fontId="15" fillId="0" borderId="14" xfId="0" applyFont="1" applyBorder="1" applyAlignment="1">
      <alignment horizontal="center" vertical="center" shrinkToFit="1"/>
    </xf>
    <xf numFmtId="0" fontId="15" fillId="0" borderId="1" xfId="0" applyFont="1" applyBorder="1" applyAlignment="1">
      <alignment horizontal="left" vertical="center" wrapText="1" shrinkToFit="1"/>
    </xf>
    <xf numFmtId="0" fontId="15" fillId="0" borderId="6" xfId="0" applyFont="1" applyBorder="1" applyAlignment="1">
      <alignment horizontal="left" vertical="center" wrapText="1" shrinkToFit="1"/>
    </xf>
    <xf numFmtId="0" fontId="15" fillId="0" borderId="30" xfId="0" applyFont="1" applyBorder="1" applyAlignment="1">
      <alignment horizontal="left" vertical="center" wrapText="1" shrinkToFit="1"/>
    </xf>
    <xf numFmtId="0" fontId="15" fillId="0" borderId="14" xfId="0" applyFont="1" applyBorder="1" applyAlignment="1">
      <alignment horizontal="center" vertical="center" wrapText="1" shrinkToFit="1"/>
    </xf>
    <xf numFmtId="0" fontId="15" fillId="0" borderId="15" xfId="0" applyFont="1" applyBorder="1" applyAlignment="1">
      <alignment horizontal="center" vertical="center" wrapText="1" shrinkToFit="1"/>
    </xf>
    <xf numFmtId="0" fontId="15" fillId="0" borderId="16" xfId="0" applyFont="1" applyBorder="1" applyAlignment="1">
      <alignment horizontal="center" vertical="center" shrinkToFit="1"/>
    </xf>
    <xf numFmtId="0" fontId="15" fillId="3" borderId="1" xfId="0" applyFont="1" applyFill="1" applyBorder="1" applyAlignment="1" applyProtection="1">
      <alignment horizontal="center" vertical="center" shrinkToFit="1"/>
      <protection locked="0"/>
    </xf>
    <xf numFmtId="0" fontId="15" fillId="3" borderId="6" xfId="0" applyFont="1" applyFill="1" applyBorder="1" applyAlignment="1" applyProtection="1">
      <alignment horizontal="center" vertical="center" shrinkToFit="1"/>
      <protection locked="0"/>
    </xf>
    <xf numFmtId="0" fontId="15" fillId="3" borderId="2" xfId="0" applyFont="1" applyFill="1" applyBorder="1" applyAlignment="1" applyProtection="1">
      <alignment horizontal="center" vertical="center" shrinkToFit="1"/>
      <protection locked="0"/>
    </xf>
    <xf numFmtId="0" fontId="15" fillId="0" borderId="0" xfId="0" applyFont="1" applyAlignment="1">
      <alignment horizontal="left" vertical="center" wrapText="1" shrinkToFit="1"/>
    </xf>
    <xf numFmtId="0" fontId="15" fillId="0" borderId="0" xfId="0" applyFont="1" applyAlignment="1">
      <alignment horizontal="left" vertical="center" shrinkToFit="1"/>
    </xf>
    <xf numFmtId="0" fontId="15" fillId="3" borderId="3" xfId="0" applyFont="1" applyFill="1" applyBorder="1" applyAlignment="1" applyProtection="1">
      <alignment horizontal="center" vertical="center" shrinkToFit="1"/>
      <protection locked="0"/>
    </xf>
    <xf numFmtId="0" fontId="15" fillId="0" borderId="3" xfId="0" applyFont="1" applyBorder="1" applyAlignment="1">
      <alignment horizontal="left" vertical="center" wrapText="1"/>
    </xf>
    <xf numFmtId="0" fontId="15" fillId="0" borderId="20" xfId="0" applyFont="1" applyBorder="1" applyAlignment="1">
      <alignment horizontal="center" shrinkToFit="1"/>
    </xf>
    <xf numFmtId="0" fontId="15" fillId="0" borderId="3" xfId="0" applyFont="1" applyBorder="1" applyAlignment="1">
      <alignment horizontal="center" shrinkToFit="1"/>
    </xf>
    <xf numFmtId="0" fontId="15" fillId="0" borderId="0" xfId="0" applyFont="1" applyBorder="1" applyAlignment="1">
      <alignment horizontal="left" vertical="center"/>
    </xf>
    <xf numFmtId="0" fontId="15" fillId="3" borderId="25" xfId="0" applyFont="1" applyFill="1" applyBorder="1" applyAlignment="1" applyProtection="1">
      <alignment horizontal="center" vertical="center" shrinkToFit="1"/>
      <protection locked="0"/>
    </xf>
    <xf numFmtId="0" fontId="15" fillId="3" borderId="22" xfId="0" applyFont="1" applyFill="1" applyBorder="1" applyAlignment="1" applyProtection="1">
      <alignment horizontal="center" vertical="center" shrinkToFit="1"/>
      <protection locked="0"/>
    </xf>
    <xf numFmtId="0" fontId="15" fillId="3" borderId="23" xfId="0" applyFont="1" applyFill="1" applyBorder="1" applyAlignment="1" applyProtection="1">
      <alignment horizontal="center" vertical="center" shrinkToFit="1"/>
      <protection locked="0"/>
    </xf>
    <xf numFmtId="0" fontId="16" fillId="0" borderId="24" xfId="0" applyFont="1" applyBorder="1" applyAlignment="1">
      <alignment horizontal="left" vertical="top" wrapText="1" shrinkToFit="1"/>
    </xf>
    <xf numFmtId="0" fontId="16" fillId="0" borderId="0" xfId="0" applyFont="1" applyBorder="1" applyAlignment="1">
      <alignment horizontal="left" vertical="top" wrapText="1" shrinkToFit="1"/>
    </xf>
    <xf numFmtId="0" fontId="15" fillId="0" borderId="26" xfId="0" applyFont="1" applyBorder="1" applyAlignment="1">
      <alignment horizontal="left" vertical="center" shrinkToFit="1"/>
    </xf>
    <xf numFmtId="0" fontId="15" fillId="0" borderId="3" xfId="0" applyFont="1" applyBorder="1" applyAlignment="1">
      <alignment horizontal="left" vertical="center" shrinkToFit="1"/>
    </xf>
    <xf numFmtId="0" fontId="32" fillId="4" borderId="3" xfId="4" applyFont="1" applyFill="1" applyBorder="1" applyAlignment="1" applyProtection="1">
      <alignment horizontal="center" vertical="center" shrinkToFit="1"/>
      <protection locked="0"/>
    </xf>
    <xf numFmtId="0" fontId="15" fillId="4" borderId="3" xfId="0" applyFont="1" applyFill="1" applyBorder="1" applyAlignment="1" applyProtection="1">
      <alignment horizontal="center" vertical="center" shrinkToFit="1"/>
      <protection locked="0"/>
    </xf>
    <xf numFmtId="0" fontId="15" fillId="0" borderId="0" xfId="0" applyFont="1" applyFill="1" applyBorder="1" applyAlignment="1">
      <alignment horizontal="left" vertical="center" wrapText="1" shrinkToFit="1"/>
    </xf>
    <xf numFmtId="0" fontId="15" fillId="0" borderId="0" xfId="0" applyFont="1" applyFill="1" applyBorder="1" applyAlignment="1">
      <alignment horizontal="left" vertical="center" shrinkToFit="1"/>
    </xf>
    <xf numFmtId="0" fontId="15" fillId="0" borderId="0" xfId="0" applyFont="1" applyFill="1" applyBorder="1" applyAlignment="1">
      <alignment horizontal="center" vertical="center" shrinkToFit="1"/>
    </xf>
    <xf numFmtId="0" fontId="33" fillId="0" borderId="0" xfId="0" applyFont="1" applyFill="1" applyBorder="1" applyAlignment="1">
      <alignment horizontal="left" vertical="center" wrapText="1" shrinkToFit="1"/>
    </xf>
    <xf numFmtId="0" fontId="15" fillId="0" borderId="19" xfId="0" applyFont="1" applyBorder="1" applyAlignment="1">
      <alignment horizontal="center" vertical="center" shrinkToFit="1"/>
    </xf>
    <xf numFmtId="0" fontId="15" fillId="0" borderId="12" xfId="0" applyFont="1" applyBorder="1" applyAlignment="1">
      <alignment horizontal="center" vertical="center"/>
    </xf>
    <xf numFmtId="0" fontId="15" fillId="0" borderId="13" xfId="0" applyFont="1" applyBorder="1" applyAlignment="1">
      <alignment horizontal="center" vertical="center"/>
    </xf>
    <xf numFmtId="0" fontId="15" fillId="0" borderId="10" xfId="0" applyFont="1" applyBorder="1" applyAlignment="1">
      <alignment horizontal="center" vertical="center"/>
    </xf>
    <xf numFmtId="0" fontId="14" fillId="0" borderId="0" xfId="0" applyFont="1" applyFill="1" applyAlignment="1">
      <alignment horizontal="left" vertical="center"/>
    </xf>
    <xf numFmtId="0" fontId="15" fillId="0" borderId="3" xfId="0" applyFont="1" applyBorder="1" applyAlignment="1">
      <alignment horizontal="center" vertical="center" wrapText="1" shrinkToFit="1"/>
    </xf>
    <xf numFmtId="0" fontId="4" fillId="0" borderId="0" xfId="0" applyFont="1" applyAlignment="1">
      <alignment horizontal="center" vertical="center" shrinkToFit="1"/>
    </xf>
    <xf numFmtId="0" fontId="15" fillId="0" borderId="5" xfId="0" applyFont="1" applyBorder="1" applyAlignment="1">
      <alignment horizontal="center" vertical="center" shrinkToFit="1"/>
    </xf>
    <xf numFmtId="0" fontId="15" fillId="0" borderId="2" xfId="0" applyFont="1" applyBorder="1" applyAlignment="1">
      <alignment horizontal="left" vertical="center" shrinkToFit="1"/>
    </xf>
    <xf numFmtId="0" fontId="15" fillId="0" borderId="3" xfId="0" applyFont="1" applyBorder="1" applyAlignment="1">
      <alignment horizontal="left" vertical="center"/>
    </xf>
    <xf numFmtId="0" fontId="5" fillId="0" borderId="3" xfId="0" applyFont="1" applyBorder="1" applyAlignment="1">
      <alignment horizontal="left" vertical="center" wrapText="1"/>
    </xf>
    <xf numFmtId="0" fontId="15" fillId="0" borderId="4" xfId="0" applyFont="1" applyBorder="1" applyAlignment="1">
      <alignment horizontal="center" vertical="center" wrapText="1" shrinkToFit="1"/>
    </xf>
    <xf numFmtId="0" fontId="15" fillId="0" borderId="4" xfId="0" applyFont="1" applyBorder="1" applyAlignment="1">
      <alignment horizontal="center" vertical="center" shrinkToFit="1"/>
    </xf>
    <xf numFmtId="0" fontId="15" fillId="0" borderId="3" xfId="0" applyFont="1" applyFill="1" applyBorder="1" applyAlignment="1">
      <alignment horizontal="center" vertical="center" shrinkToFit="1"/>
    </xf>
    <xf numFmtId="0" fontId="15" fillId="4" borderId="5" xfId="0" applyFont="1" applyFill="1" applyBorder="1" applyAlignment="1" applyProtection="1">
      <alignment horizontal="center" vertical="center" shrinkToFit="1"/>
      <protection locked="0"/>
    </xf>
    <xf numFmtId="0" fontId="15" fillId="4" borderId="4" xfId="0" applyFont="1" applyFill="1" applyBorder="1" applyAlignment="1" applyProtection="1">
      <alignment horizontal="center" vertical="center" shrinkToFit="1"/>
      <protection locked="0"/>
    </xf>
    <xf numFmtId="0" fontId="15" fillId="4" borderId="16" xfId="0" applyFont="1" applyFill="1" applyBorder="1" applyAlignment="1" applyProtection="1">
      <alignment horizontal="left" vertical="top" wrapText="1" shrinkToFit="1"/>
      <protection locked="0"/>
    </xf>
    <xf numFmtId="0" fontId="15" fillId="4" borderId="17" xfId="0" applyFont="1" applyFill="1" applyBorder="1" applyAlignment="1" applyProtection="1">
      <alignment horizontal="left" vertical="top" wrapText="1" shrinkToFit="1"/>
      <protection locked="0"/>
    </xf>
    <xf numFmtId="0" fontId="15" fillId="5" borderId="18" xfId="0" applyFont="1" applyFill="1" applyBorder="1" applyAlignment="1">
      <alignment horizontal="left" vertical="center" shrinkToFit="1"/>
    </xf>
    <xf numFmtId="0" fontId="15" fillId="5" borderId="13" xfId="0" applyFont="1" applyFill="1" applyBorder="1" applyAlignment="1">
      <alignment horizontal="left" vertical="center" shrinkToFit="1"/>
    </xf>
    <xf numFmtId="0" fontId="15" fillId="5" borderId="10" xfId="0" applyFont="1" applyFill="1" applyBorder="1" applyAlignment="1">
      <alignment horizontal="left" vertical="center" shrinkToFit="1"/>
    </xf>
    <xf numFmtId="0" fontId="15" fillId="3" borderId="11" xfId="0" applyFont="1" applyFill="1" applyBorder="1" applyAlignment="1" applyProtection="1">
      <alignment horizontal="center" vertical="center" shrinkToFit="1"/>
      <protection locked="0"/>
    </xf>
    <xf numFmtId="0" fontId="15" fillId="0" borderId="11" xfId="0" applyFont="1" applyBorder="1" applyAlignment="1">
      <alignment horizontal="center" vertical="center" shrinkToFit="1"/>
    </xf>
    <xf numFmtId="0" fontId="15" fillId="0" borderId="19" xfId="0" applyFont="1" applyBorder="1" applyAlignment="1">
      <alignment horizontal="center" vertical="center"/>
    </xf>
    <xf numFmtId="49" fontId="15" fillId="4" borderId="1" xfId="0" applyNumberFormat="1" applyFont="1" applyFill="1" applyBorder="1" applyAlignment="1" applyProtection="1">
      <alignment horizontal="center" vertical="center" shrinkToFit="1"/>
      <protection locked="0"/>
    </xf>
    <xf numFmtId="49" fontId="15" fillId="4" borderId="6" xfId="0" applyNumberFormat="1" applyFont="1" applyFill="1" applyBorder="1" applyAlignment="1" applyProtection="1">
      <alignment horizontal="center" vertical="center" shrinkToFit="1"/>
      <protection locked="0"/>
    </xf>
    <xf numFmtId="49" fontId="15" fillId="4" borderId="2" xfId="0" applyNumberFormat="1" applyFont="1" applyFill="1" applyBorder="1" applyAlignment="1" applyProtection="1">
      <alignment horizontal="center" vertical="center" shrinkToFit="1"/>
      <protection locked="0"/>
    </xf>
    <xf numFmtId="49" fontId="15" fillId="4" borderId="1" xfId="0" applyNumberFormat="1" applyFont="1" applyFill="1" applyBorder="1" applyAlignment="1" applyProtection="1">
      <alignment horizontal="center" shrinkToFit="1"/>
      <protection locked="0"/>
    </xf>
    <xf numFmtId="49" fontId="15" fillId="4" borderId="6" xfId="0" applyNumberFormat="1" applyFont="1" applyFill="1" applyBorder="1" applyAlignment="1" applyProtection="1">
      <alignment horizontal="center" shrinkToFit="1"/>
      <protection locked="0"/>
    </xf>
    <xf numFmtId="49" fontId="15" fillId="4" borderId="2" xfId="0" applyNumberFormat="1" applyFont="1" applyFill="1" applyBorder="1" applyAlignment="1" applyProtection="1">
      <alignment horizontal="center" shrinkToFit="1"/>
      <protection locked="0"/>
    </xf>
  </cellXfs>
  <cellStyles count="6">
    <cellStyle name="ハイパーリンク" xfId="4" builtinId="8"/>
    <cellStyle name="ハイパーリンク 2" xfId="2" xr:uid="{CD0FF18A-C7E0-4824-9A3D-7D5A0497F288}"/>
    <cellStyle name="標準" xfId="0" builtinId="0"/>
    <cellStyle name="標準 2" xfId="1" xr:uid="{E2D1F698-5570-4B88-AEF0-A255718C59C7}"/>
    <cellStyle name="標準 2 2" xfId="3" xr:uid="{CBEA0D3A-9A8B-4494-88AD-911A5995113F}"/>
    <cellStyle name="標準 3" xfId="5" xr:uid="{58544689-C1FE-4BA1-9718-72F741F61DBA}"/>
  </cellStyles>
  <dxfs count="5">
    <dxf>
      <fill>
        <patternFill>
          <bgColor theme="1"/>
        </patternFill>
      </fill>
    </dxf>
    <dxf>
      <font>
        <b/>
        <i val="0"/>
        <color rgb="FFFF0000"/>
      </font>
    </dxf>
    <dxf>
      <font>
        <b/>
        <i val="0"/>
        <color rgb="FFFF0000"/>
      </font>
    </dxf>
    <dxf>
      <font>
        <b/>
        <i val="0"/>
        <color rgb="FFFF0000"/>
      </font>
    </dxf>
    <dxf>
      <fill>
        <patternFill>
          <bgColor theme="1"/>
        </patternFill>
      </fill>
    </dxf>
  </dxfs>
  <tableStyles count="0" defaultTableStyle="TableStyleMedium2" defaultPivotStyle="PivotStyleLight16"/>
  <colors>
    <mruColors>
      <color rgb="FFCCFFFF"/>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AV54"/>
  <sheetViews>
    <sheetView tabSelected="1" view="pageBreakPreview" zoomScale="90" zoomScaleNormal="100" zoomScaleSheetLayoutView="90" workbookViewId="0">
      <selection activeCell="F13" sqref="F13:AE13"/>
    </sheetView>
  </sheetViews>
  <sheetFormatPr defaultRowHeight="18" outlineLevelCol="1"/>
  <cols>
    <col min="1" max="1" width="3.125" style="53" customWidth="1"/>
    <col min="2" max="4" width="3.625" style="53" customWidth="1"/>
    <col min="5" max="5" width="4.375" style="53" customWidth="1"/>
    <col min="6" max="6" width="2.625" style="53" customWidth="1"/>
    <col min="7" max="18" width="3.625" style="53" customWidth="1"/>
    <col min="19" max="36" width="2.625" style="53" customWidth="1"/>
    <col min="37" max="37" width="4.625" style="53" customWidth="1"/>
    <col min="38" max="38" width="2" style="53" hidden="1" customWidth="1" outlineLevel="1"/>
    <col min="39" max="39" width="52.875" style="53" customWidth="1" collapsed="1"/>
    <col min="40" max="16384" width="9" style="53"/>
  </cols>
  <sheetData>
    <row r="1" spans="2:39" ht="45.75" customHeight="1">
      <c r="B1" s="172" t="s">
        <v>133</v>
      </c>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M1" s="54" t="s">
        <v>145</v>
      </c>
    </row>
    <row r="2" spans="2:39">
      <c r="B2" s="1" t="s">
        <v>0</v>
      </c>
    </row>
    <row r="3" spans="2:39" s="55" customFormat="1" ht="92.25" customHeight="1">
      <c r="B3" s="175" t="s">
        <v>1</v>
      </c>
      <c r="C3" s="175"/>
      <c r="D3" s="175"/>
      <c r="E3" s="175"/>
      <c r="F3" s="176" t="s">
        <v>726</v>
      </c>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176"/>
      <c r="AJ3" s="176"/>
      <c r="AK3" s="176"/>
    </row>
    <row r="4" spans="2:39" s="55" customFormat="1" ht="39" customHeight="1">
      <c r="B4" s="175" t="s">
        <v>2</v>
      </c>
      <c r="C4" s="175"/>
      <c r="D4" s="175"/>
      <c r="E4" s="175"/>
      <c r="F4" s="149" t="s">
        <v>3</v>
      </c>
      <c r="G4" s="149"/>
      <c r="H4" s="149"/>
      <c r="I4" s="149"/>
      <c r="J4" s="149"/>
      <c r="K4" s="149"/>
      <c r="L4" s="149"/>
      <c r="M4" s="149"/>
      <c r="N4" s="149"/>
      <c r="O4" s="149"/>
      <c r="P4" s="149"/>
      <c r="Q4" s="149"/>
      <c r="R4" s="149"/>
      <c r="S4" s="149"/>
      <c r="T4" s="149"/>
      <c r="U4" s="149"/>
      <c r="V4" s="149"/>
      <c r="W4" s="149"/>
      <c r="X4" s="149"/>
      <c r="Y4" s="149"/>
      <c r="Z4" s="149"/>
      <c r="AA4" s="149"/>
      <c r="AB4" s="149"/>
      <c r="AC4" s="149"/>
      <c r="AD4" s="149"/>
      <c r="AE4" s="149"/>
      <c r="AF4" s="149"/>
      <c r="AG4" s="149"/>
      <c r="AH4" s="149"/>
      <c r="AI4" s="149"/>
      <c r="AJ4" s="149"/>
      <c r="AK4" s="149"/>
    </row>
    <row r="5" spans="2:39" s="55" customFormat="1" ht="87" customHeight="1">
      <c r="B5" s="149" t="s">
        <v>132</v>
      </c>
      <c r="C5" s="149"/>
      <c r="D5" s="149"/>
      <c r="E5" s="149"/>
      <c r="F5" s="149" t="s">
        <v>4</v>
      </c>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row>
    <row r="6" spans="2:39" s="55" customFormat="1" ht="29.25" customHeight="1">
      <c r="B6" s="175" t="s">
        <v>5</v>
      </c>
      <c r="C6" s="175"/>
      <c r="D6" s="175"/>
      <c r="E6" s="175"/>
      <c r="F6" s="149" t="s">
        <v>147</v>
      </c>
      <c r="G6" s="149"/>
      <c r="H6" s="149"/>
      <c r="I6" s="149"/>
      <c r="J6" s="149"/>
      <c r="K6" s="149"/>
      <c r="L6" s="149"/>
      <c r="M6" s="149"/>
      <c r="N6" s="149"/>
      <c r="O6" s="149"/>
      <c r="P6" s="149"/>
      <c r="Q6" s="149"/>
      <c r="R6" s="149"/>
      <c r="S6" s="149"/>
      <c r="T6" s="149"/>
      <c r="U6" s="149"/>
      <c r="V6" s="149"/>
      <c r="W6" s="149"/>
      <c r="X6" s="149"/>
      <c r="Y6" s="149"/>
      <c r="Z6" s="149"/>
      <c r="AA6" s="149"/>
      <c r="AB6" s="149"/>
      <c r="AC6" s="149"/>
      <c r="AD6" s="149"/>
      <c r="AE6" s="149"/>
      <c r="AF6" s="149"/>
      <c r="AG6" s="149"/>
      <c r="AH6" s="149"/>
      <c r="AI6" s="149"/>
      <c r="AJ6" s="149"/>
      <c r="AK6" s="149"/>
    </row>
    <row r="7" spans="2:39" ht="9" customHeight="1"/>
    <row r="8" spans="2:39" ht="19.5">
      <c r="B8" s="56"/>
      <c r="C8" s="56"/>
      <c r="D8" s="56"/>
      <c r="E8" s="56"/>
      <c r="F8" s="56"/>
      <c r="G8" s="56"/>
      <c r="H8" s="56"/>
      <c r="I8" s="56"/>
      <c r="J8" s="56"/>
      <c r="K8" s="56"/>
      <c r="L8" s="56"/>
      <c r="M8" s="56"/>
      <c r="N8" s="56"/>
      <c r="O8" s="56"/>
      <c r="P8" s="56"/>
      <c r="Q8" s="57"/>
      <c r="R8" s="58"/>
      <c r="S8" s="10" t="s">
        <v>90</v>
      </c>
      <c r="T8" s="59"/>
      <c r="U8" s="59"/>
      <c r="V8" s="59"/>
      <c r="W8" s="56"/>
      <c r="X8" s="56"/>
      <c r="Y8" s="56"/>
      <c r="Z8" s="60"/>
      <c r="AA8" s="61"/>
      <c r="AB8" s="62"/>
      <c r="AC8" s="10" t="s">
        <v>91</v>
      </c>
      <c r="AD8" s="56"/>
      <c r="AE8" s="56"/>
      <c r="AF8" s="56"/>
      <c r="AG8" s="56"/>
      <c r="AH8" s="56"/>
      <c r="AI8" s="56"/>
      <c r="AJ8" s="56"/>
      <c r="AK8" s="56"/>
    </row>
    <row r="9" spans="2:39" ht="9" customHeight="1">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row>
    <row r="10" spans="2:39" ht="19.5">
      <c r="B10" s="56"/>
      <c r="C10" s="56"/>
      <c r="D10" s="56"/>
      <c r="E10" s="56"/>
      <c r="F10" s="56"/>
      <c r="G10" s="56"/>
      <c r="H10" s="56"/>
      <c r="I10" s="56"/>
      <c r="J10" s="56"/>
      <c r="K10" s="56"/>
      <c r="L10" s="56"/>
      <c r="M10" s="56"/>
      <c r="N10" s="56"/>
      <c r="O10" s="56"/>
      <c r="P10" s="56"/>
      <c r="Q10" s="56"/>
      <c r="R10" s="56"/>
      <c r="S10" s="56"/>
      <c r="T10" s="56"/>
      <c r="U10" s="56"/>
      <c r="V10" s="56"/>
      <c r="W10" s="56"/>
      <c r="X10" s="56"/>
      <c r="Y10" s="56"/>
      <c r="Z10" s="150" t="s">
        <v>94</v>
      </c>
      <c r="AA10" s="150"/>
      <c r="AB10" s="150"/>
      <c r="AC10" s="150"/>
      <c r="AD10" s="143"/>
      <c r="AE10" s="144"/>
      <c r="AF10" s="145"/>
      <c r="AG10" s="56" t="s">
        <v>93</v>
      </c>
      <c r="AH10" s="143"/>
      <c r="AI10" s="144"/>
      <c r="AJ10" s="145"/>
      <c r="AK10" s="56" t="s">
        <v>92</v>
      </c>
      <c r="AM10" s="63"/>
    </row>
    <row r="11" spans="2:39" ht="23.25" customHeight="1">
      <c r="B11" s="124" t="s">
        <v>96</v>
      </c>
      <c r="C11" s="124"/>
      <c r="D11" s="124"/>
      <c r="E11" s="124"/>
      <c r="F11" s="148"/>
      <c r="G11" s="148"/>
      <c r="H11" s="148"/>
      <c r="I11" s="148"/>
      <c r="J11" s="148"/>
      <c r="K11" s="148"/>
      <c r="L11" s="148"/>
      <c r="M11" s="148"/>
      <c r="N11" s="148"/>
      <c r="O11" s="148"/>
      <c r="P11" s="148"/>
      <c r="Q11" s="148"/>
      <c r="R11" s="148"/>
      <c r="S11" s="148"/>
      <c r="T11" s="148"/>
      <c r="U11" s="148"/>
      <c r="V11" s="148"/>
      <c r="W11" s="148"/>
      <c r="X11" s="148"/>
      <c r="Y11" s="148"/>
      <c r="Z11" s="148"/>
      <c r="AA11" s="148"/>
      <c r="AB11" s="179"/>
      <c r="AC11" s="179"/>
      <c r="AD11" s="179"/>
      <c r="AE11" s="179"/>
      <c r="AF11" s="179"/>
      <c r="AG11" s="179"/>
      <c r="AH11" s="179"/>
      <c r="AI11" s="179"/>
      <c r="AJ11" s="179"/>
      <c r="AK11" s="179"/>
    </row>
    <row r="12" spans="2:39" ht="34.5" customHeight="1">
      <c r="B12" s="124" t="s">
        <v>6</v>
      </c>
      <c r="C12" s="124"/>
      <c r="D12" s="124"/>
      <c r="E12" s="124"/>
      <c r="F12" s="148"/>
      <c r="G12" s="148"/>
      <c r="H12" s="148"/>
      <c r="I12" s="161"/>
      <c r="J12" s="161"/>
      <c r="K12" s="161"/>
      <c r="L12" s="161"/>
      <c r="M12" s="161"/>
      <c r="N12" s="161"/>
      <c r="O12" s="161"/>
      <c r="P12" s="161"/>
      <c r="Q12" s="161"/>
      <c r="R12" s="161"/>
      <c r="S12" s="161"/>
      <c r="T12" s="161"/>
      <c r="U12" s="161"/>
      <c r="V12" s="161"/>
      <c r="W12" s="161"/>
      <c r="X12" s="161"/>
      <c r="Y12" s="161"/>
      <c r="Z12" s="161"/>
      <c r="AA12" s="161"/>
      <c r="AB12" s="171" t="e" cm="1">
        <f t="array" ref="AB12">_xlfn.SWITCH(F12,"本科","学科・コース","専攻科","専攻")</f>
        <v>#N/A</v>
      </c>
      <c r="AC12" s="124"/>
      <c r="AD12" s="124"/>
      <c r="AE12" s="64" t="s">
        <v>71</v>
      </c>
      <c r="AF12" s="97" t="e" cm="1">
        <f t="array" ref="AF12">_xlfn.SWITCH(F12,"本科","4","専攻科","1")</f>
        <v>#N/A</v>
      </c>
      <c r="AG12" s="95"/>
      <c r="AH12" s="174" t="s">
        <v>72</v>
      </c>
      <c r="AI12" s="159"/>
      <c r="AJ12" s="159"/>
      <c r="AK12" s="159"/>
    </row>
    <row r="13" spans="2:39" ht="19.5">
      <c r="B13" s="173" t="s">
        <v>144</v>
      </c>
      <c r="C13" s="173"/>
      <c r="D13" s="173"/>
      <c r="E13" s="173"/>
      <c r="F13" s="180"/>
      <c r="G13" s="180"/>
      <c r="H13" s="180"/>
      <c r="I13" s="180"/>
      <c r="J13" s="180"/>
      <c r="K13" s="180"/>
      <c r="L13" s="180"/>
      <c r="M13" s="180"/>
      <c r="N13" s="180"/>
      <c r="O13" s="180"/>
      <c r="P13" s="180"/>
      <c r="Q13" s="180"/>
      <c r="R13" s="180"/>
      <c r="S13" s="180"/>
      <c r="T13" s="180"/>
      <c r="U13" s="180"/>
      <c r="V13" s="180"/>
      <c r="W13" s="180"/>
      <c r="X13" s="180"/>
      <c r="Y13" s="180"/>
      <c r="Z13" s="180"/>
      <c r="AA13" s="180"/>
      <c r="AB13" s="180"/>
      <c r="AC13" s="180"/>
      <c r="AD13" s="180"/>
      <c r="AE13" s="180"/>
      <c r="AF13" s="124" t="s">
        <v>73</v>
      </c>
      <c r="AG13" s="124"/>
      <c r="AH13" s="124"/>
      <c r="AI13" s="148"/>
      <c r="AJ13" s="148"/>
      <c r="AK13" s="148"/>
    </row>
    <row r="14" spans="2:39" ht="49.5" customHeight="1">
      <c r="B14" s="177" t="s">
        <v>526</v>
      </c>
      <c r="C14" s="178"/>
      <c r="D14" s="178"/>
      <c r="E14" s="178"/>
      <c r="F14" s="181"/>
      <c r="G14" s="181"/>
      <c r="H14" s="181"/>
      <c r="I14" s="181"/>
      <c r="J14" s="181"/>
      <c r="K14" s="181"/>
      <c r="L14" s="181"/>
      <c r="M14" s="181"/>
      <c r="N14" s="181"/>
      <c r="O14" s="181"/>
      <c r="P14" s="181"/>
      <c r="Q14" s="181"/>
      <c r="R14" s="181"/>
      <c r="S14" s="181"/>
      <c r="T14" s="181"/>
      <c r="U14" s="181"/>
      <c r="V14" s="181"/>
      <c r="W14" s="181"/>
      <c r="X14" s="181"/>
      <c r="Y14" s="181"/>
      <c r="Z14" s="181"/>
      <c r="AA14" s="181"/>
      <c r="AB14" s="181"/>
      <c r="AC14" s="181"/>
      <c r="AD14" s="181"/>
      <c r="AE14" s="181"/>
      <c r="AF14" s="124"/>
      <c r="AG14" s="124"/>
      <c r="AH14" s="124"/>
      <c r="AI14" s="148"/>
      <c r="AJ14" s="148"/>
      <c r="AK14" s="148"/>
    </row>
    <row r="15" spans="2:39" ht="24">
      <c r="B15" s="124" t="s">
        <v>7</v>
      </c>
      <c r="C15" s="124"/>
      <c r="D15" s="124"/>
      <c r="E15" s="124"/>
      <c r="F15" s="124" t="s">
        <v>74</v>
      </c>
      <c r="G15" s="124"/>
      <c r="H15" s="125"/>
      <c r="I15" s="125"/>
      <c r="J15" s="125"/>
      <c r="K15" s="75" t="s">
        <v>75</v>
      </c>
      <c r="L15" s="125"/>
      <c r="M15" s="125"/>
      <c r="N15" s="125"/>
      <c r="O15" s="125"/>
      <c r="P15" s="151"/>
      <c r="Q15" s="151"/>
      <c r="R15" s="151"/>
      <c r="S15" s="151"/>
      <c r="T15" s="151"/>
      <c r="U15" s="151"/>
      <c r="V15" s="151"/>
      <c r="W15" s="151"/>
      <c r="X15" s="151"/>
      <c r="Y15" s="151"/>
      <c r="Z15" s="151"/>
      <c r="AA15" s="151"/>
      <c r="AB15" s="151"/>
      <c r="AC15" s="151"/>
      <c r="AD15" s="151"/>
      <c r="AE15" s="151"/>
      <c r="AF15" s="151"/>
      <c r="AG15" s="151"/>
      <c r="AH15" s="151"/>
      <c r="AI15" s="151"/>
      <c r="AJ15" s="151"/>
      <c r="AK15" s="151"/>
    </row>
    <row r="16" spans="2:39" ht="19.5">
      <c r="B16" s="124"/>
      <c r="C16" s="124"/>
      <c r="D16" s="124"/>
      <c r="E16" s="124"/>
      <c r="F16" s="161"/>
      <c r="G16" s="161"/>
      <c r="H16" s="161"/>
      <c r="I16" s="161"/>
      <c r="J16" s="161"/>
      <c r="K16" s="161"/>
      <c r="L16" s="161"/>
      <c r="M16" s="161"/>
      <c r="N16" s="161"/>
      <c r="O16" s="161"/>
      <c r="P16" s="161"/>
      <c r="Q16" s="161"/>
      <c r="R16" s="161"/>
      <c r="S16" s="161"/>
      <c r="T16" s="161"/>
      <c r="U16" s="161"/>
      <c r="V16" s="161"/>
      <c r="W16" s="161"/>
      <c r="X16" s="161"/>
      <c r="Y16" s="161"/>
      <c r="Z16" s="161"/>
      <c r="AA16" s="161"/>
      <c r="AB16" s="161"/>
      <c r="AC16" s="161"/>
      <c r="AD16" s="161"/>
      <c r="AE16" s="161"/>
      <c r="AF16" s="161"/>
      <c r="AG16" s="161"/>
      <c r="AH16" s="161"/>
      <c r="AI16" s="161"/>
      <c r="AJ16" s="161"/>
      <c r="AK16" s="161"/>
    </row>
    <row r="17" spans="2:48" ht="19.5">
      <c r="B17" s="124"/>
      <c r="C17" s="124"/>
      <c r="D17" s="124"/>
      <c r="E17" s="124"/>
      <c r="F17" s="124" t="s">
        <v>76</v>
      </c>
      <c r="G17" s="124"/>
      <c r="H17" s="124"/>
      <c r="I17" s="160"/>
      <c r="J17" s="161"/>
      <c r="K17" s="161"/>
      <c r="L17" s="161"/>
      <c r="M17" s="161"/>
      <c r="N17" s="161"/>
      <c r="O17" s="161"/>
      <c r="P17" s="161"/>
      <c r="Q17" s="161"/>
      <c r="R17" s="161"/>
      <c r="S17" s="161"/>
      <c r="T17" s="161"/>
      <c r="U17" s="161"/>
      <c r="V17" s="161"/>
      <c r="W17" s="161"/>
      <c r="X17" s="161"/>
      <c r="Y17" s="161"/>
      <c r="Z17" s="161"/>
      <c r="AA17" s="161"/>
      <c r="AB17" s="161"/>
      <c r="AC17" s="161"/>
      <c r="AD17" s="161"/>
      <c r="AE17" s="161"/>
      <c r="AF17" s="161"/>
      <c r="AG17" s="161"/>
      <c r="AH17" s="161"/>
      <c r="AI17" s="161"/>
      <c r="AJ17" s="161"/>
      <c r="AK17" s="161"/>
    </row>
    <row r="18" spans="2:48" ht="24">
      <c r="B18" s="124"/>
      <c r="C18" s="124"/>
      <c r="D18" s="124"/>
      <c r="E18" s="124"/>
      <c r="F18" s="124" t="s">
        <v>77</v>
      </c>
      <c r="G18" s="124"/>
      <c r="H18" s="124"/>
      <c r="I18" s="125"/>
      <c r="J18" s="125"/>
      <c r="K18" s="125"/>
      <c r="L18" s="73" t="s">
        <v>75</v>
      </c>
      <c r="M18" s="125"/>
      <c r="N18" s="125"/>
      <c r="O18" s="125"/>
      <c r="P18" s="125"/>
      <c r="Q18" s="75" t="s">
        <v>75</v>
      </c>
      <c r="R18" s="125"/>
      <c r="S18" s="125"/>
      <c r="T18" s="125"/>
      <c r="U18" s="125"/>
      <c r="V18" s="159" t="s">
        <v>78</v>
      </c>
      <c r="W18" s="159"/>
      <c r="X18" s="159"/>
      <c r="Y18" s="159"/>
      <c r="Z18" s="159"/>
      <c r="AA18" s="159"/>
      <c r="AB18" s="159"/>
      <c r="AC18" s="159"/>
      <c r="AD18" s="159"/>
      <c r="AE18" s="159"/>
      <c r="AF18" s="159"/>
      <c r="AG18" s="159"/>
      <c r="AH18" s="159"/>
      <c r="AI18" s="159"/>
      <c r="AJ18" s="159"/>
      <c r="AK18" s="159"/>
    </row>
    <row r="19" spans="2:48" ht="24">
      <c r="B19" s="171" t="s">
        <v>8</v>
      </c>
      <c r="C19" s="124"/>
      <c r="D19" s="124"/>
      <c r="E19" s="124"/>
      <c r="F19" s="124" t="s">
        <v>74</v>
      </c>
      <c r="G19" s="124"/>
      <c r="H19" s="125"/>
      <c r="I19" s="125"/>
      <c r="J19" s="125"/>
      <c r="K19" s="75" t="s">
        <v>75</v>
      </c>
      <c r="L19" s="125"/>
      <c r="M19" s="125"/>
      <c r="N19" s="125"/>
      <c r="O19" s="125"/>
      <c r="P19" s="151"/>
      <c r="Q19" s="151"/>
      <c r="R19" s="151"/>
      <c r="S19" s="151"/>
      <c r="T19" s="151"/>
      <c r="U19" s="151"/>
      <c r="V19" s="151"/>
      <c r="W19" s="151"/>
      <c r="X19" s="151"/>
      <c r="Y19" s="151"/>
      <c r="Z19" s="151"/>
      <c r="AA19" s="151"/>
      <c r="AB19" s="151"/>
      <c r="AC19" s="151"/>
      <c r="AD19" s="151"/>
      <c r="AE19" s="151"/>
      <c r="AF19" s="151"/>
      <c r="AG19" s="151"/>
      <c r="AH19" s="151"/>
      <c r="AI19" s="151"/>
      <c r="AJ19" s="151"/>
      <c r="AK19" s="151"/>
    </row>
    <row r="20" spans="2:48" ht="19.5">
      <c r="B20" s="124"/>
      <c r="C20" s="124"/>
      <c r="D20" s="124"/>
      <c r="E20" s="124"/>
      <c r="F20" s="161"/>
      <c r="G20" s="161"/>
      <c r="H20" s="161"/>
      <c r="I20" s="161"/>
      <c r="J20" s="161"/>
      <c r="K20" s="161"/>
      <c r="L20" s="161"/>
      <c r="M20" s="161"/>
      <c r="N20" s="161"/>
      <c r="O20" s="161"/>
      <c r="P20" s="161"/>
      <c r="Q20" s="161"/>
      <c r="R20" s="161"/>
      <c r="S20" s="161"/>
      <c r="T20" s="161"/>
      <c r="U20" s="161"/>
      <c r="V20" s="161"/>
      <c r="W20" s="161"/>
      <c r="X20" s="161"/>
      <c r="Y20" s="161"/>
      <c r="Z20" s="161"/>
      <c r="AA20" s="161"/>
      <c r="AB20" s="161"/>
      <c r="AC20" s="161"/>
      <c r="AD20" s="161"/>
      <c r="AE20" s="161"/>
      <c r="AF20" s="161"/>
      <c r="AG20" s="161"/>
      <c r="AH20" s="161"/>
      <c r="AI20" s="161"/>
      <c r="AJ20" s="161"/>
      <c r="AK20" s="161"/>
    </row>
    <row r="21" spans="2:48" ht="24">
      <c r="B21" s="124"/>
      <c r="C21" s="124"/>
      <c r="D21" s="124"/>
      <c r="E21" s="124"/>
      <c r="F21" s="124" t="s">
        <v>77</v>
      </c>
      <c r="G21" s="124"/>
      <c r="H21" s="124"/>
      <c r="I21" s="125"/>
      <c r="J21" s="125"/>
      <c r="K21" s="125"/>
      <c r="L21" s="75" t="s">
        <v>75</v>
      </c>
      <c r="M21" s="125"/>
      <c r="N21" s="125"/>
      <c r="O21" s="125"/>
      <c r="P21" s="125"/>
      <c r="Q21" s="75" t="s">
        <v>75</v>
      </c>
      <c r="R21" s="125"/>
      <c r="S21" s="125"/>
      <c r="T21" s="125"/>
      <c r="U21" s="125"/>
      <c r="V21" s="151"/>
      <c r="W21" s="151"/>
      <c r="X21" s="151"/>
      <c r="Y21" s="151"/>
      <c r="Z21" s="151"/>
      <c r="AA21" s="151"/>
      <c r="AB21" s="151"/>
      <c r="AC21" s="151"/>
      <c r="AD21" s="151"/>
      <c r="AE21" s="151"/>
      <c r="AF21" s="151"/>
      <c r="AG21" s="151"/>
      <c r="AH21" s="151"/>
      <c r="AI21" s="151"/>
      <c r="AJ21" s="151"/>
      <c r="AK21" s="151"/>
    </row>
    <row r="22" spans="2:48" ht="24" customHeight="1" thickBot="1">
      <c r="B22" s="158" t="s">
        <v>130</v>
      </c>
      <c r="C22" s="158"/>
      <c r="D22" s="158"/>
      <c r="E22" s="158"/>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row>
    <row r="23" spans="2:48" ht="36.75" customHeight="1" thickBot="1">
      <c r="B23" s="126" t="s">
        <v>87</v>
      </c>
      <c r="C23" s="127"/>
      <c r="D23" s="127"/>
      <c r="E23" s="127"/>
      <c r="F23" s="127"/>
      <c r="G23" s="128"/>
      <c r="H23" s="129"/>
      <c r="I23" s="130"/>
      <c r="J23" s="130"/>
      <c r="K23" s="130"/>
      <c r="L23" s="131"/>
      <c r="M23" s="135" t="s">
        <v>89</v>
      </c>
      <c r="N23" s="135"/>
      <c r="O23" s="135"/>
      <c r="P23" s="132" t="s">
        <v>88</v>
      </c>
      <c r="Q23" s="133"/>
      <c r="R23" s="133"/>
      <c r="S23" s="133"/>
      <c r="T23" s="133"/>
      <c r="U23" s="134"/>
      <c r="V23" s="153"/>
      <c r="W23" s="154"/>
      <c r="X23" s="154"/>
      <c r="Y23" s="154"/>
      <c r="Z23" s="154"/>
      <c r="AA23" s="155"/>
      <c r="AB23" s="156" t="s">
        <v>519</v>
      </c>
      <c r="AC23" s="157"/>
      <c r="AD23" s="157"/>
      <c r="AE23" s="157"/>
      <c r="AF23" s="157"/>
      <c r="AG23" s="157"/>
      <c r="AH23" s="157"/>
      <c r="AI23" s="157"/>
      <c r="AJ23" s="157"/>
      <c r="AK23" s="157"/>
      <c r="AM23" s="13" t="str">
        <f>IF($H$23="","ホテル利用の有無を選択してください","")</f>
        <v>ホテル利用の有無を選択してください</v>
      </c>
    </row>
    <row r="24" spans="2:48" ht="6.75" customHeight="1" thickBot="1">
      <c r="B24" s="56"/>
      <c r="C24" s="56"/>
      <c r="D24" s="56"/>
      <c r="E24" s="56"/>
      <c r="F24" s="56"/>
      <c r="G24" s="56"/>
      <c r="H24" s="56"/>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M24" s="65"/>
    </row>
    <row r="25" spans="2:48" ht="37.5" customHeight="1" thickBot="1">
      <c r="B25" s="162"/>
      <c r="C25" s="163"/>
      <c r="D25" s="163"/>
      <c r="E25" s="163"/>
      <c r="F25" s="164"/>
      <c r="G25" s="164"/>
      <c r="H25" s="165"/>
      <c r="I25" s="165"/>
      <c r="J25" s="165"/>
      <c r="K25" s="165"/>
      <c r="L25" s="165"/>
      <c r="M25" s="165"/>
      <c r="N25" s="165"/>
      <c r="O25" s="66"/>
      <c r="P25" s="132" t="s">
        <v>80</v>
      </c>
      <c r="Q25" s="133"/>
      <c r="R25" s="133"/>
      <c r="S25" s="133"/>
      <c r="T25" s="133"/>
      <c r="U25" s="134"/>
      <c r="V25" s="153"/>
      <c r="W25" s="154"/>
      <c r="X25" s="154"/>
      <c r="Y25" s="154"/>
      <c r="Z25" s="154"/>
      <c r="AA25" s="155"/>
      <c r="AB25" s="56"/>
      <c r="AC25" s="56"/>
      <c r="AD25" s="56"/>
      <c r="AE25" s="56"/>
      <c r="AF25" s="56"/>
      <c r="AG25" s="56"/>
      <c r="AH25" s="56"/>
      <c r="AI25" s="56"/>
      <c r="AJ25" s="56"/>
      <c r="AK25" s="56"/>
      <c r="AM25" s="13" t="str">
        <f>IF($V$25="","フロンティアコース希望の有無を選択してください","")</f>
        <v>フロンティアコース希望の有無を選択してください</v>
      </c>
    </row>
    <row r="26" spans="2:48" ht="6.75" customHeight="1">
      <c r="B26" s="67"/>
      <c r="C26" s="67"/>
      <c r="D26" s="67"/>
      <c r="E26" s="67"/>
      <c r="F26" s="67"/>
      <c r="G26" s="67"/>
      <c r="H26" s="68"/>
      <c r="I26" s="68"/>
      <c r="J26" s="68"/>
      <c r="K26" s="68"/>
      <c r="L26" s="68"/>
      <c r="M26" s="69"/>
      <c r="N26" s="69"/>
      <c r="O26" s="69"/>
      <c r="AM26" s="65"/>
    </row>
    <row r="27" spans="2:48" ht="23.25" customHeight="1">
      <c r="B27" s="152" t="s">
        <v>131</v>
      </c>
      <c r="C27" s="152"/>
      <c r="D27" s="152"/>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2"/>
      <c r="AM27" s="65"/>
    </row>
    <row r="28" spans="2:48" ht="29.25" customHeight="1" thickBot="1">
      <c r="B28" s="170" t="s">
        <v>727</v>
      </c>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M28" s="65"/>
    </row>
    <row r="29" spans="2:48" ht="24" customHeight="1">
      <c r="B29" s="184" t="s">
        <v>81</v>
      </c>
      <c r="C29" s="185"/>
      <c r="D29" s="185"/>
      <c r="E29" s="185"/>
      <c r="F29" s="185"/>
      <c r="G29" s="185"/>
      <c r="H29" s="186"/>
      <c r="I29" s="187"/>
      <c r="J29" s="187"/>
      <c r="K29" s="187"/>
      <c r="L29" s="187"/>
      <c r="M29" s="110" t="e">
        <f>VLOOKUP($I$29,'（非表示）総表の値をコピー'!$C:$AB,2,0)</f>
        <v>#N/A</v>
      </c>
      <c r="N29" s="111"/>
      <c r="O29" s="111"/>
      <c r="P29" s="111"/>
      <c r="Q29" s="111"/>
      <c r="R29" s="111"/>
      <c r="S29" s="167" t="e">
        <f>VLOOKUP($I$29,'（非表示）総表の値をコピー'!$C:$AB,21,0)</f>
        <v>#N/A</v>
      </c>
      <c r="T29" s="168"/>
      <c r="U29" s="168"/>
      <c r="V29" s="168"/>
      <c r="W29" s="168"/>
      <c r="X29" s="168"/>
      <c r="Y29" s="168"/>
      <c r="Z29" s="168"/>
      <c r="AA29" s="169"/>
      <c r="AB29" s="167" t="e">
        <f>VLOOKUP($I$29,'（非表示）総表の値をコピー'!$C:$AB,26,0)</f>
        <v>#N/A</v>
      </c>
      <c r="AC29" s="168"/>
      <c r="AD29" s="168"/>
      <c r="AE29" s="168"/>
      <c r="AF29" s="168"/>
      <c r="AG29" s="168"/>
      <c r="AH29" s="168"/>
      <c r="AI29" s="168"/>
      <c r="AJ29" s="168"/>
      <c r="AK29" s="189"/>
      <c r="AM29" s="13" t="str">
        <f>IF($I29="","第1希望の研修テーマNo.を選んでください。","")</f>
        <v>第1希望の研修テーマNo.を選んでください。</v>
      </c>
    </row>
    <row r="30" spans="2:48" ht="45" customHeight="1">
      <c r="B30" s="136" t="s">
        <v>79</v>
      </c>
      <c r="C30" s="124"/>
      <c r="D30" s="124"/>
      <c r="E30" s="124"/>
      <c r="F30" s="137" t="e">
        <f>VLOOKUP($I$29,'（非表示）総表の値をコピー'!$C:$AB,4,0)</f>
        <v>#N/A</v>
      </c>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8"/>
      <c r="AE30" s="138"/>
      <c r="AF30" s="138"/>
      <c r="AG30" s="138"/>
      <c r="AH30" s="138"/>
      <c r="AI30" s="138"/>
      <c r="AJ30" s="138"/>
      <c r="AK30" s="139"/>
      <c r="AM30" s="13" t="str">
        <f>IF(AND(LEN(I29)=4, OR(AND($F$12="専攻科", LEFT(I29,1)="2"), AND($F$12="本科", LEFT(I29,1)="1"))), "", "専攻科生は2から始まる研修コード、本科生は1から始まる研修コードを選択してください。")</f>
        <v>専攻科生は2から始まる研修コード、本科生は1から始まる研修コードを選択してください。</v>
      </c>
    </row>
    <row r="31" spans="2:48" ht="29.25" customHeight="1">
      <c r="B31" s="140" t="s">
        <v>82</v>
      </c>
      <c r="C31" s="124"/>
      <c r="D31" s="124"/>
      <c r="E31" s="124"/>
      <c r="F31" s="143"/>
      <c r="G31" s="144"/>
      <c r="H31" s="144"/>
      <c r="I31" s="144"/>
      <c r="J31" s="144"/>
      <c r="K31" s="144"/>
      <c r="L31" s="144"/>
      <c r="M31" s="144"/>
      <c r="N31" s="144"/>
      <c r="O31" s="144"/>
      <c r="P31" s="144"/>
      <c r="Q31" s="144"/>
      <c r="R31" s="144"/>
      <c r="S31" s="144"/>
      <c r="T31" s="144"/>
      <c r="U31" s="144"/>
      <c r="V31" s="144"/>
      <c r="W31" s="144"/>
      <c r="X31" s="144"/>
      <c r="Y31" s="144"/>
      <c r="Z31" s="144"/>
      <c r="AA31" s="144"/>
      <c r="AB31" s="144"/>
      <c r="AC31" s="144"/>
      <c r="AD31" s="144"/>
      <c r="AE31" s="144"/>
      <c r="AF31" s="144"/>
      <c r="AG31" s="144"/>
      <c r="AH31" s="144"/>
      <c r="AI31" s="144"/>
      <c r="AJ31" s="144"/>
      <c r="AK31" s="145"/>
      <c r="AL31" s="70" t="e">
        <f>VLOOKUP($I$29,'（非表示）総表の値をコピー'!$C:$AB,12,0)</f>
        <v>#N/A</v>
      </c>
      <c r="AM31" s="13" t="str">
        <f>IF(COUNTIF($AL$31,"*"&amp;$F$31&amp;"*"),"","研修期間に間違いがないか確認してください")</f>
        <v>研修期間に間違いがないか確認してください</v>
      </c>
    </row>
    <row r="32" spans="2:48" ht="120" customHeight="1" thickBot="1">
      <c r="B32" s="141" t="s">
        <v>83</v>
      </c>
      <c r="C32" s="142"/>
      <c r="D32" s="142"/>
      <c r="E32" s="142"/>
      <c r="F32" s="182"/>
      <c r="G32" s="182"/>
      <c r="H32" s="182"/>
      <c r="I32" s="182"/>
      <c r="J32" s="182"/>
      <c r="K32" s="182"/>
      <c r="L32" s="182"/>
      <c r="M32" s="182"/>
      <c r="N32" s="182"/>
      <c r="O32" s="182"/>
      <c r="P32" s="182"/>
      <c r="Q32" s="182"/>
      <c r="R32" s="182"/>
      <c r="S32" s="182"/>
      <c r="T32" s="182"/>
      <c r="U32" s="182"/>
      <c r="V32" s="182"/>
      <c r="W32" s="182"/>
      <c r="X32" s="182"/>
      <c r="Y32" s="182"/>
      <c r="Z32" s="182"/>
      <c r="AA32" s="182"/>
      <c r="AB32" s="182"/>
      <c r="AC32" s="182"/>
      <c r="AD32" s="182"/>
      <c r="AE32" s="182"/>
      <c r="AF32" s="182"/>
      <c r="AG32" s="182"/>
      <c r="AH32" s="182"/>
      <c r="AI32" s="182"/>
      <c r="AJ32" s="182"/>
      <c r="AK32" s="183"/>
      <c r="AM32" s="65"/>
      <c r="AV32" s="1"/>
    </row>
    <row r="33" spans="2:39" ht="24" customHeight="1">
      <c r="B33" s="184" t="s">
        <v>84</v>
      </c>
      <c r="C33" s="185"/>
      <c r="D33" s="185"/>
      <c r="E33" s="185"/>
      <c r="F33" s="185"/>
      <c r="G33" s="185"/>
      <c r="H33" s="186"/>
      <c r="I33" s="187"/>
      <c r="J33" s="187"/>
      <c r="K33" s="187"/>
      <c r="L33" s="187"/>
      <c r="M33" s="188" t="e">
        <f>VLOOKUP($I$33,'（非表示）総表の値をコピー'!$C:$AB,2,0)</f>
        <v>#N/A</v>
      </c>
      <c r="N33" s="188"/>
      <c r="O33" s="188"/>
      <c r="P33" s="188"/>
      <c r="Q33" s="188"/>
      <c r="R33" s="188"/>
      <c r="S33" s="110" t="e">
        <f>VLOOKUP($I$33,'（非表示）総表の値をコピー'!$C:$AB,21,0)</f>
        <v>#N/A</v>
      </c>
      <c r="T33" s="111"/>
      <c r="U33" s="111"/>
      <c r="V33" s="111"/>
      <c r="W33" s="111"/>
      <c r="X33" s="111"/>
      <c r="Y33" s="111"/>
      <c r="Z33" s="111"/>
      <c r="AA33" s="112"/>
      <c r="AB33" s="110" t="e">
        <f>VLOOKUP($I$33,'（非表示）総表の値をコピー'!$C:$AB,26,0)</f>
        <v>#N/A</v>
      </c>
      <c r="AC33" s="111"/>
      <c r="AD33" s="111"/>
      <c r="AE33" s="111"/>
      <c r="AF33" s="111"/>
      <c r="AG33" s="111"/>
      <c r="AH33" s="111"/>
      <c r="AI33" s="111"/>
      <c r="AJ33" s="111"/>
      <c r="AK33" s="166"/>
      <c r="AM33" s="12" t="str">
        <f>IF($I$29=$I$33,"第1希望と異なる研修テーマNo.を選択してください。","")</f>
        <v>第1希望と異なる研修テーマNo.を選択してください。</v>
      </c>
    </row>
    <row r="34" spans="2:39" ht="44.25" customHeight="1">
      <c r="B34" s="136" t="s">
        <v>79</v>
      </c>
      <c r="C34" s="124"/>
      <c r="D34" s="124"/>
      <c r="E34" s="124"/>
      <c r="F34" s="137" t="e">
        <f>VLOOKUP($I$33,'（非表示）総表の値をコピー'!$C:$AB,4,0)</f>
        <v>#N/A</v>
      </c>
      <c r="G34" s="138"/>
      <c r="H34" s="138"/>
      <c r="I34" s="138"/>
      <c r="J34" s="138"/>
      <c r="K34" s="138"/>
      <c r="L34" s="138"/>
      <c r="M34" s="138"/>
      <c r="N34" s="138"/>
      <c r="O34" s="138"/>
      <c r="P34" s="138"/>
      <c r="Q34" s="138"/>
      <c r="R34" s="138"/>
      <c r="S34" s="138"/>
      <c r="T34" s="138"/>
      <c r="U34" s="138"/>
      <c r="V34" s="138"/>
      <c r="W34" s="138"/>
      <c r="X34" s="138"/>
      <c r="Y34" s="138"/>
      <c r="Z34" s="138"/>
      <c r="AA34" s="138"/>
      <c r="AB34" s="138"/>
      <c r="AC34" s="138"/>
      <c r="AD34" s="138"/>
      <c r="AE34" s="138"/>
      <c r="AF34" s="138"/>
      <c r="AG34" s="138"/>
      <c r="AH34" s="138"/>
      <c r="AI34" s="138"/>
      <c r="AJ34" s="138"/>
      <c r="AK34" s="139"/>
      <c r="AL34" s="11"/>
      <c r="AM34" s="13" t="str">
        <f>IF(AND(LEN(I33)=4, OR(AND($F$12="専攻科", LEFT(I33,1)="2"), AND($F$12="本科", LEFT(I33,1)="1"))), "", "専攻科生は2から始まる研修コード、本科生は1から始まる研修コードを選択してください。")</f>
        <v>専攻科生は2から始まる研修コード、本科生は1から始まる研修コードを選択してください。</v>
      </c>
    </row>
    <row r="35" spans="2:39" ht="29.25" customHeight="1">
      <c r="B35" s="136" t="s">
        <v>82</v>
      </c>
      <c r="C35" s="124"/>
      <c r="D35" s="124"/>
      <c r="E35" s="124"/>
      <c r="F35" s="143"/>
      <c r="G35" s="144"/>
      <c r="H35" s="144"/>
      <c r="I35" s="144"/>
      <c r="J35" s="144"/>
      <c r="K35" s="144"/>
      <c r="L35" s="144"/>
      <c r="M35" s="144"/>
      <c r="N35" s="144"/>
      <c r="O35" s="144"/>
      <c r="P35" s="144"/>
      <c r="Q35" s="144"/>
      <c r="R35" s="144"/>
      <c r="S35" s="144"/>
      <c r="T35" s="144"/>
      <c r="U35" s="144"/>
      <c r="V35" s="144"/>
      <c r="W35" s="144"/>
      <c r="X35" s="144"/>
      <c r="Y35" s="144"/>
      <c r="Z35" s="144"/>
      <c r="AA35" s="144"/>
      <c r="AB35" s="144"/>
      <c r="AC35" s="144"/>
      <c r="AD35" s="144"/>
      <c r="AE35" s="144"/>
      <c r="AF35" s="144"/>
      <c r="AG35" s="144"/>
      <c r="AH35" s="144"/>
      <c r="AI35" s="144"/>
      <c r="AJ35" s="144"/>
      <c r="AK35" s="145"/>
      <c r="AL35" s="70" t="e">
        <f>VLOOKUP($I$33,'（非表示）総表の値をコピー'!$C:$AB,12,0)</f>
        <v>#N/A</v>
      </c>
      <c r="AM35" s="13" t="str">
        <f>IF(COUNTIF($AL$35,"*"&amp;$F$35&amp;"*"),"","研修期間に間違いがないか確認してください")</f>
        <v>研修期間に間違いがないか確認してください</v>
      </c>
    </row>
    <row r="36" spans="2:39" ht="120" customHeight="1" thickBot="1">
      <c r="B36" s="141" t="s">
        <v>83</v>
      </c>
      <c r="C36" s="142"/>
      <c r="D36" s="142"/>
      <c r="E36" s="142"/>
      <c r="F36" s="182"/>
      <c r="G36" s="182"/>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3"/>
      <c r="AM36" s="65"/>
    </row>
    <row r="37" spans="2:39" ht="24" customHeight="1">
      <c r="B37" s="184" t="s">
        <v>85</v>
      </c>
      <c r="C37" s="185"/>
      <c r="D37" s="185"/>
      <c r="E37" s="185"/>
      <c r="F37" s="185"/>
      <c r="G37" s="185"/>
      <c r="H37" s="186"/>
      <c r="I37" s="187"/>
      <c r="J37" s="187"/>
      <c r="K37" s="187"/>
      <c r="L37" s="187"/>
      <c r="M37" s="110" t="e">
        <f>VLOOKUP($I$37,'（非表示）総表の値をコピー'!$C:$AB,2,0)</f>
        <v>#N/A</v>
      </c>
      <c r="N37" s="111"/>
      <c r="O37" s="111"/>
      <c r="P37" s="111"/>
      <c r="Q37" s="111"/>
      <c r="R37" s="112"/>
      <c r="S37" s="110" t="e">
        <f>VLOOKUP($I$37,'（非表示）総表の値をコピー'!$C:$AB,21,0)</f>
        <v>#N/A</v>
      </c>
      <c r="T37" s="111"/>
      <c r="U37" s="111"/>
      <c r="V37" s="111"/>
      <c r="W37" s="111"/>
      <c r="X37" s="111"/>
      <c r="Y37" s="111"/>
      <c r="Z37" s="111"/>
      <c r="AA37" s="112"/>
      <c r="AB37" s="110" t="e">
        <f>VLOOKUP($I$37,'（非表示）総表の値をコピー'!$C:$AB,26,0)</f>
        <v>#N/A</v>
      </c>
      <c r="AC37" s="111"/>
      <c r="AD37" s="111"/>
      <c r="AE37" s="111"/>
      <c r="AF37" s="111"/>
      <c r="AG37" s="111"/>
      <c r="AH37" s="111"/>
      <c r="AI37" s="111"/>
      <c r="AJ37" s="111"/>
      <c r="AK37" s="166"/>
      <c r="AM37" s="12" t="str">
        <f>IF(OR($I$33=$I$37,$I$29=$I$37),"第1希望、第2希望とは異なる研修テーマNo.を選択してください","")</f>
        <v>第1希望、第2希望とは異なる研修テーマNo.を選択してください</v>
      </c>
    </row>
    <row r="38" spans="2:39" ht="46.5" customHeight="1">
      <c r="B38" s="136" t="s">
        <v>79</v>
      </c>
      <c r="C38" s="124"/>
      <c r="D38" s="124"/>
      <c r="E38" s="124"/>
      <c r="F38" s="137" t="e">
        <f>VLOOKUP($I$37,'（非表示）総表の値をコピー'!$C:$AB,4,0)</f>
        <v>#N/A</v>
      </c>
      <c r="G38" s="138"/>
      <c r="H38" s="138"/>
      <c r="I38" s="138"/>
      <c r="J38" s="138"/>
      <c r="K38" s="138"/>
      <c r="L38" s="138"/>
      <c r="M38" s="138"/>
      <c r="N38" s="138"/>
      <c r="O38" s="138"/>
      <c r="P38" s="138"/>
      <c r="Q38" s="138"/>
      <c r="R38" s="138"/>
      <c r="S38" s="138"/>
      <c r="T38" s="138"/>
      <c r="U38" s="138"/>
      <c r="V38" s="138"/>
      <c r="W38" s="138"/>
      <c r="X38" s="138"/>
      <c r="Y38" s="138"/>
      <c r="Z38" s="138"/>
      <c r="AA38" s="138"/>
      <c r="AB38" s="138"/>
      <c r="AC38" s="138"/>
      <c r="AD38" s="138"/>
      <c r="AE38" s="138"/>
      <c r="AF38" s="138"/>
      <c r="AG38" s="138"/>
      <c r="AH38" s="138"/>
      <c r="AI38" s="138"/>
      <c r="AJ38" s="138"/>
      <c r="AK38" s="139"/>
      <c r="AM38" s="13" t="str">
        <f>IF(AND(LEN(I37)=4, OR(AND($F$12="専攻科", LEFT(I37,1)="2"), AND($F$12="本科", LEFT(I37,1)="1"))), "", "専攻科生は2から始まる研修コード、本科生は1から始まる研修コードを選択してください。")</f>
        <v>専攻科生は2から始まる研修コード、本科生は1から始まる研修コードを選択してください。</v>
      </c>
    </row>
    <row r="39" spans="2:39" ht="29.25" customHeight="1">
      <c r="B39" s="136" t="s">
        <v>82</v>
      </c>
      <c r="C39" s="124"/>
      <c r="D39" s="124"/>
      <c r="E39" s="124"/>
      <c r="F39" s="143"/>
      <c r="G39" s="144"/>
      <c r="H39" s="144"/>
      <c r="I39" s="144"/>
      <c r="J39" s="144"/>
      <c r="K39" s="144"/>
      <c r="L39" s="144"/>
      <c r="M39" s="144"/>
      <c r="N39" s="144"/>
      <c r="O39" s="144"/>
      <c r="P39" s="144"/>
      <c r="Q39" s="144"/>
      <c r="R39" s="144"/>
      <c r="S39" s="144"/>
      <c r="T39" s="144"/>
      <c r="U39" s="144"/>
      <c r="V39" s="144"/>
      <c r="W39" s="144"/>
      <c r="X39" s="144"/>
      <c r="Y39" s="144"/>
      <c r="Z39" s="144"/>
      <c r="AA39" s="144"/>
      <c r="AB39" s="144"/>
      <c r="AC39" s="144"/>
      <c r="AD39" s="144"/>
      <c r="AE39" s="144"/>
      <c r="AF39" s="144"/>
      <c r="AG39" s="144"/>
      <c r="AH39" s="144"/>
      <c r="AI39" s="144"/>
      <c r="AJ39" s="144"/>
      <c r="AK39" s="145"/>
      <c r="AL39" s="70" t="e">
        <f>VLOOKUP($I$37,'（非表示）総表の値をコピー'!$C:$AB,12,0)</f>
        <v>#N/A</v>
      </c>
      <c r="AM39" s="13" t="str">
        <f>IF(COUNTIF($AL$39,"*"&amp;$F$39&amp;"*"),"","研修期間に間違いがないか確認してください")</f>
        <v>研修期間に間違いがないか確認してください</v>
      </c>
    </row>
    <row r="40" spans="2:39" ht="120" customHeight="1" thickBot="1">
      <c r="B40" s="141" t="s">
        <v>83</v>
      </c>
      <c r="C40" s="142"/>
      <c r="D40" s="142"/>
      <c r="E40" s="142"/>
      <c r="F40" s="182"/>
      <c r="G40" s="182"/>
      <c r="H40" s="182"/>
      <c r="I40" s="182"/>
      <c r="J40" s="182"/>
      <c r="K40" s="182"/>
      <c r="L40" s="182"/>
      <c r="M40" s="182"/>
      <c r="N40" s="182"/>
      <c r="O40" s="182"/>
      <c r="P40" s="182"/>
      <c r="Q40" s="182"/>
      <c r="R40" s="182"/>
      <c r="S40" s="182"/>
      <c r="T40" s="182"/>
      <c r="U40" s="182"/>
      <c r="V40" s="182"/>
      <c r="W40" s="182"/>
      <c r="X40" s="182"/>
      <c r="Y40" s="182"/>
      <c r="Z40" s="182"/>
      <c r="AA40" s="182"/>
      <c r="AB40" s="182"/>
      <c r="AC40" s="182"/>
      <c r="AD40" s="182"/>
      <c r="AE40" s="182"/>
      <c r="AF40" s="182"/>
      <c r="AG40" s="182"/>
      <c r="AH40" s="182"/>
      <c r="AI40" s="182"/>
      <c r="AJ40" s="182"/>
      <c r="AK40" s="183"/>
      <c r="AM40" s="65"/>
    </row>
    <row r="41" spans="2:39" ht="30">
      <c r="B41" s="56"/>
      <c r="C41" s="71" t="s">
        <v>527</v>
      </c>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M41" s="65"/>
    </row>
    <row r="42" spans="2:39" ht="49.5" customHeight="1" thickBot="1">
      <c r="B42" s="146" t="s">
        <v>134</v>
      </c>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M42" s="65"/>
    </row>
    <row r="43" spans="2:39" ht="24" customHeight="1">
      <c r="B43" s="82" t="s">
        <v>135</v>
      </c>
      <c r="C43" s="83"/>
      <c r="D43" s="83"/>
      <c r="E43" s="84"/>
      <c r="F43" s="110" t="s">
        <v>138</v>
      </c>
      <c r="G43" s="111"/>
      <c r="H43" s="112"/>
      <c r="I43" s="101"/>
      <c r="J43" s="102"/>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3"/>
      <c r="AM43" s="72"/>
    </row>
    <row r="44" spans="2:39" ht="24" customHeight="1">
      <c r="B44" s="89"/>
      <c r="C44" s="90"/>
      <c r="D44" s="90"/>
      <c r="E44" s="91"/>
      <c r="F44" s="95" t="s">
        <v>139</v>
      </c>
      <c r="G44" s="96"/>
      <c r="H44" s="97"/>
      <c r="I44" s="104"/>
      <c r="J44" s="105"/>
      <c r="K44" s="105"/>
      <c r="L44" s="105"/>
      <c r="M44" s="105"/>
      <c r="N44" s="105"/>
      <c r="O44" s="105"/>
      <c r="P44" s="105"/>
      <c r="Q44" s="105"/>
      <c r="R44" s="105"/>
      <c r="S44" s="105"/>
      <c r="T44" s="105"/>
      <c r="U44" s="105"/>
      <c r="V44" s="105"/>
      <c r="W44" s="105"/>
      <c r="X44" s="105"/>
      <c r="Y44" s="105"/>
      <c r="Z44" s="105"/>
      <c r="AA44" s="105"/>
      <c r="AB44" s="105"/>
      <c r="AC44" s="105"/>
      <c r="AD44" s="105"/>
      <c r="AE44" s="105"/>
      <c r="AF44" s="105"/>
      <c r="AG44" s="105"/>
      <c r="AH44" s="105"/>
      <c r="AI44" s="105"/>
      <c r="AJ44" s="105"/>
      <c r="AK44" s="106"/>
      <c r="AM44" s="72"/>
    </row>
    <row r="45" spans="2:39" ht="24" customHeight="1">
      <c r="B45" s="89"/>
      <c r="C45" s="90"/>
      <c r="D45" s="90"/>
      <c r="E45" s="91"/>
      <c r="F45" s="95" t="s">
        <v>140</v>
      </c>
      <c r="G45" s="96"/>
      <c r="H45" s="97"/>
      <c r="I45" s="190"/>
      <c r="J45" s="191"/>
      <c r="K45" s="191"/>
      <c r="L45" s="192"/>
      <c r="M45" s="75" t="s">
        <v>75</v>
      </c>
      <c r="N45" s="190"/>
      <c r="O45" s="191"/>
      <c r="P45" s="191"/>
      <c r="Q45" s="192"/>
      <c r="R45" s="75" t="s">
        <v>75</v>
      </c>
      <c r="S45" s="193"/>
      <c r="T45" s="194"/>
      <c r="U45" s="194"/>
      <c r="V45" s="194"/>
      <c r="W45" s="194"/>
      <c r="X45" s="195"/>
      <c r="Y45" s="118"/>
      <c r="Z45" s="119"/>
      <c r="AA45" s="119"/>
      <c r="AB45" s="119"/>
      <c r="AC45" s="119"/>
      <c r="AD45" s="119"/>
      <c r="AE45" s="119"/>
      <c r="AF45" s="119"/>
      <c r="AG45" s="119"/>
      <c r="AH45" s="119"/>
      <c r="AI45" s="119"/>
      <c r="AJ45" s="119"/>
      <c r="AK45" s="120"/>
      <c r="AM45" s="72"/>
    </row>
    <row r="46" spans="2:39" ht="24" customHeight="1" thickBot="1">
      <c r="B46" s="85"/>
      <c r="C46" s="86"/>
      <c r="D46" s="86"/>
      <c r="E46" s="87"/>
      <c r="F46" s="98" t="s">
        <v>76</v>
      </c>
      <c r="G46" s="99"/>
      <c r="H46" s="100"/>
      <c r="I46" s="107"/>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9"/>
      <c r="AM46" s="72"/>
    </row>
    <row r="47" spans="2:39" ht="24" customHeight="1">
      <c r="B47" s="79" t="s">
        <v>141</v>
      </c>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1"/>
      <c r="AM47" s="72"/>
    </row>
    <row r="48" spans="2:39" ht="84" customHeight="1" thickBot="1">
      <c r="B48" s="92"/>
      <c r="C48" s="93"/>
      <c r="D48" s="93"/>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3"/>
      <c r="AK48" s="94"/>
      <c r="AM48" s="72"/>
    </row>
    <row r="49" spans="2:39" ht="34.5" customHeight="1">
      <c r="B49" s="82" t="s">
        <v>136</v>
      </c>
      <c r="C49" s="83"/>
      <c r="D49" s="83"/>
      <c r="E49" s="84"/>
      <c r="F49" s="110" t="s">
        <v>142</v>
      </c>
      <c r="G49" s="111"/>
      <c r="H49" s="111"/>
      <c r="I49" s="111"/>
      <c r="J49" s="112"/>
      <c r="K49" s="113"/>
      <c r="L49" s="114"/>
      <c r="M49" s="74"/>
      <c r="N49" s="113"/>
      <c r="O49" s="114"/>
      <c r="P49" s="115" t="s">
        <v>143</v>
      </c>
      <c r="Q49" s="116"/>
      <c r="R49" s="116"/>
      <c r="S49" s="116"/>
      <c r="T49" s="116"/>
      <c r="U49" s="116"/>
      <c r="V49" s="116"/>
      <c r="W49" s="116"/>
      <c r="X49" s="116"/>
      <c r="Y49" s="116"/>
      <c r="Z49" s="116"/>
      <c r="AA49" s="116"/>
      <c r="AB49" s="116"/>
      <c r="AC49" s="116"/>
      <c r="AD49" s="116"/>
      <c r="AE49" s="116"/>
      <c r="AF49" s="116"/>
      <c r="AG49" s="116"/>
      <c r="AH49" s="116"/>
      <c r="AI49" s="116"/>
      <c r="AJ49" s="116"/>
      <c r="AK49" s="117"/>
      <c r="AM49" s="72"/>
    </row>
    <row r="50" spans="2:39" ht="65.25" customHeight="1" thickBot="1">
      <c r="B50" s="85"/>
      <c r="C50" s="86"/>
      <c r="D50" s="86"/>
      <c r="E50" s="87"/>
      <c r="F50" s="121" t="s">
        <v>528</v>
      </c>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3"/>
      <c r="AM50" s="72"/>
    </row>
    <row r="51" spans="2:39" ht="24" customHeight="1">
      <c r="B51" s="88" t="s">
        <v>137</v>
      </c>
      <c r="C51" s="83"/>
      <c r="D51" s="83"/>
      <c r="E51" s="84"/>
      <c r="F51" s="110" t="s">
        <v>138</v>
      </c>
      <c r="G51" s="111"/>
      <c r="H51" s="112"/>
      <c r="I51" s="101"/>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3"/>
      <c r="AM51" s="72"/>
    </row>
    <row r="52" spans="2:39" ht="24" customHeight="1">
      <c r="B52" s="89"/>
      <c r="C52" s="90"/>
      <c r="D52" s="90"/>
      <c r="E52" s="91"/>
      <c r="F52" s="95" t="s">
        <v>139</v>
      </c>
      <c r="G52" s="96"/>
      <c r="H52" s="97"/>
      <c r="I52" s="104"/>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6"/>
      <c r="AM52" s="72"/>
    </row>
    <row r="53" spans="2:39" ht="24" customHeight="1">
      <c r="B53" s="89"/>
      <c r="C53" s="90"/>
      <c r="D53" s="90"/>
      <c r="E53" s="91"/>
      <c r="F53" s="95" t="s">
        <v>140</v>
      </c>
      <c r="G53" s="96"/>
      <c r="H53" s="97"/>
      <c r="I53" s="190"/>
      <c r="J53" s="191"/>
      <c r="K53" s="191"/>
      <c r="L53" s="192"/>
      <c r="M53" s="75" t="s">
        <v>75</v>
      </c>
      <c r="N53" s="190"/>
      <c r="O53" s="191"/>
      <c r="P53" s="191"/>
      <c r="Q53" s="192"/>
      <c r="R53" s="75" t="s">
        <v>75</v>
      </c>
      <c r="S53" s="193"/>
      <c r="T53" s="194"/>
      <c r="U53" s="194"/>
      <c r="V53" s="194"/>
      <c r="W53" s="194"/>
      <c r="X53" s="195"/>
      <c r="Y53" s="118"/>
      <c r="Z53" s="119"/>
      <c r="AA53" s="119"/>
      <c r="AB53" s="119"/>
      <c r="AC53" s="119"/>
      <c r="AD53" s="119"/>
      <c r="AE53" s="119"/>
      <c r="AF53" s="119"/>
      <c r="AG53" s="119"/>
      <c r="AH53" s="119"/>
      <c r="AI53" s="119"/>
      <c r="AJ53" s="119"/>
      <c r="AK53" s="120"/>
      <c r="AM53" s="72"/>
    </row>
    <row r="54" spans="2:39" ht="24" customHeight="1" thickBot="1">
      <c r="B54" s="85"/>
      <c r="C54" s="86"/>
      <c r="D54" s="86"/>
      <c r="E54" s="87"/>
      <c r="F54" s="98" t="s">
        <v>76</v>
      </c>
      <c r="G54" s="99"/>
      <c r="H54" s="100"/>
      <c r="I54" s="107"/>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09"/>
      <c r="AM54" s="72"/>
    </row>
  </sheetData>
  <sheetProtection algorithmName="SHA-512" hashValue="+RGZqd5ErRw4BTlzS8StFpaTHkXYbMK1v2kLt5O6Gfr2uEw3j+lmR5bVBxH7CHkGa+2JIeo3oLrWneLVtmQc9A==" saltValue="ALKVPkcy+7a3na3VGbU3Cg==" spinCount="100000" sheet="1" objects="1" scenarios="1"/>
  <dataConsolidate/>
  <mergeCells count="132">
    <mergeCell ref="F32:AK32"/>
    <mergeCell ref="B29:H29"/>
    <mergeCell ref="I29:L29"/>
    <mergeCell ref="B33:H33"/>
    <mergeCell ref="I33:L33"/>
    <mergeCell ref="M33:R33"/>
    <mergeCell ref="B38:E38"/>
    <mergeCell ref="F38:AK38"/>
    <mergeCell ref="B39:E39"/>
    <mergeCell ref="F39:AK39"/>
    <mergeCell ref="AB29:AK29"/>
    <mergeCell ref="B40:E40"/>
    <mergeCell ref="F40:AK40"/>
    <mergeCell ref="B35:E35"/>
    <mergeCell ref="F35:AK35"/>
    <mergeCell ref="B36:E36"/>
    <mergeCell ref="F36:AK36"/>
    <mergeCell ref="B37:H37"/>
    <mergeCell ref="I37:L37"/>
    <mergeCell ref="M37:R37"/>
    <mergeCell ref="S37:AA37"/>
    <mergeCell ref="AB37:AK37"/>
    <mergeCell ref="F13:AE13"/>
    <mergeCell ref="F14:AE14"/>
    <mergeCell ref="F19:G19"/>
    <mergeCell ref="H19:J19"/>
    <mergeCell ref="L19:O19"/>
    <mergeCell ref="P19:AK19"/>
    <mergeCell ref="F17:H17"/>
    <mergeCell ref="F15:G15"/>
    <mergeCell ref="H15:J15"/>
    <mergeCell ref="L15:O15"/>
    <mergeCell ref="P15:AK15"/>
    <mergeCell ref="F18:H18"/>
    <mergeCell ref="F16:AK16"/>
    <mergeCell ref="M18:P18"/>
    <mergeCell ref="B28:AK28"/>
    <mergeCell ref="B19:E21"/>
    <mergeCell ref="F20:AK20"/>
    <mergeCell ref="B1:AK1"/>
    <mergeCell ref="B11:E11"/>
    <mergeCell ref="B12:E12"/>
    <mergeCell ref="B13:E13"/>
    <mergeCell ref="AF12:AG12"/>
    <mergeCell ref="AH12:AK12"/>
    <mergeCell ref="AF13:AH14"/>
    <mergeCell ref="B6:E6"/>
    <mergeCell ref="F3:AK3"/>
    <mergeCell ref="F4:AK4"/>
    <mergeCell ref="F5:AK5"/>
    <mergeCell ref="B3:E3"/>
    <mergeCell ref="B4:E4"/>
    <mergeCell ref="B5:E5"/>
    <mergeCell ref="B14:E14"/>
    <mergeCell ref="AD10:AF10"/>
    <mergeCell ref="AB11:AK11"/>
    <mergeCell ref="AB12:AD12"/>
    <mergeCell ref="F11:AA11"/>
    <mergeCell ref="I12:AA12"/>
    <mergeCell ref="AI13:AK14"/>
    <mergeCell ref="F44:H44"/>
    <mergeCell ref="F12:H12"/>
    <mergeCell ref="F6:AK6"/>
    <mergeCell ref="AH10:AJ10"/>
    <mergeCell ref="Z10:AC10"/>
    <mergeCell ref="V21:AK21"/>
    <mergeCell ref="P23:U23"/>
    <mergeCell ref="B27:AK27"/>
    <mergeCell ref="V25:AA25"/>
    <mergeCell ref="V23:AA23"/>
    <mergeCell ref="AB23:AK23"/>
    <mergeCell ref="B22:AK22"/>
    <mergeCell ref="R18:U18"/>
    <mergeCell ref="V18:AK18"/>
    <mergeCell ref="I17:AK17"/>
    <mergeCell ref="I18:K18"/>
    <mergeCell ref="B15:E18"/>
    <mergeCell ref="B25:E25"/>
    <mergeCell ref="F25:G25"/>
    <mergeCell ref="H25:N25"/>
    <mergeCell ref="S33:AA33"/>
    <mergeCell ref="AB33:AK33"/>
    <mergeCell ref="M29:R29"/>
    <mergeCell ref="S29:AA29"/>
    <mergeCell ref="F51:H51"/>
    <mergeCell ref="F52:H52"/>
    <mergeCell ref="F53:H53"/>
    <mergeCell ref="F46:H46"/>
    <mergeCell ref="I46:AK46"/>
    <mergeCell ref="I43:AK43"/>
    <mergeCell ref="I44:AK44"/>
    <mergeCell ref="F21:H21"/>
    <mergeCell ref="I21:K21"/>
    <mergeCell ref="M21:P21"/>
    <mergeCell ref="B23:G23"/>
    <mergeCell ref="H23:L23"/>
    <mergeCell ref="P25:U25"/>
    <mergeCell ref="M23:O23"/>
    <mergeCell ref="R21:U21"/>
    <mergeCell ref="B34:E34"/>
    <mergeCell ref="F34:AK34"/>
    <mergeCell ref="B30:E30"/>
    <mergeCell ref="B31:E31"/>
    <mergeCell ref="B32:E32"/>
    <mergeCell ref="F30:AK30"/>
    <mergeCell ref="F31:AK31"/>
    <mergeCell ref="B42:AK42"/>
    <mergeCell ref="F43:H43"/>
    <mergeCell ref="B47:AK47"/>
    <mergeCell ref="B49:E50"/>
    <mergeCell ref="B51:E54"/>
    <mergeCell ref="B48:AK48"/>
    <mergeCell ref="B43:E46"/>
    <mergeCell ref="F45:H45"/>
    <mergeCell ref="F54:H54"/>
    <mergeCell ref="I51:AK51"/>
    <mergeCell ref="I52:AK52"/>
    <mergeCell ref="I54:AK54"/>
    <mergeCell ref="F49:J49"/>
    <mergeCell ref="K49:L49"/>
    <mergeCell ref="N49:O49"/>
    <mergeCell ref="P49:Q49"/>
    <mergeCell ref="R49:AK49"/>
    <mergeCell ref="I45:L45"/>
    <mergeCell ref="N45:Q45"/>
    <mergeCell ref="S45:X45"/>
    <mergeCell ref="I53:L53"/>
    <mergeCell ref="N53:Q53"/>
    <mergeCell ref="S53:X53"/>
    <mergeCell ref="Y45:AK45"/>
    <mergeCell ref="Y53:AK53"/>
    <mergeCell ref="F50:AK50"/>
  </mergeCells>
  <phoneticPr fontId="2"/>
  <conditionalFormatting sqref="V23:AA23">
    <cfRule type="expression" dxfId="4" priority="13">
      <formula>$H$23="無"</formula>
    </cfRule>
  </conditionalFormatting>
  <conditionalFormatting sqref="AB29">
    <cfRule type="expression" dxfId="3" priority="7">
      <formula>$X$29="オンライン"</formula>
    </cfRule>
  </conditionalFormatting>
  <conditionalFormatting sqref="AB33">
    <cfRule type="expression" dxfId="2" priority="3">
      <formula>$X$29="オンライン"</formula>
    </cfRule>
  </conditionalFormatting>
  <conditionalFormatting sqref="AB37">
    <cfRule type="expression" dxfId="1" priority="2">
      <formula>$X$29="オンライン"</formula>
    </cfRule>
  </conditionalFormatting>
  <conditionalFormatting sqref="V25:AA25">
    <cfRule type="expression" dxfId="0" priority="1">
      <formula>$F$12="専攻科"</formula>
    </cfRule>
  </conditionalFormatting>
  <dataValidations count="9">
    <dataValidation type="list" allowBlank="1" showInputMessage="1" showErrorMessage="1" sqref="F12:H12" xr:uid="{B23F87C5-8D5D-42A5-B734-317C5F8692C7}">
      <formula1>"本科,専攻科"</formula1>
    </dataValidation>
    <dataValidation type="list" allowBlank="1" showInputMessage="1" showErrorMessage="1" sqref="H26:L26" xr:uid="{812BC7D1-C323-4517-823B-4751F0C86523}">
      <formula1>"有,無,専攻科生の為対象外"</formula1>
    </dataValidation>
    <dataValidation type="list" allowBlank="1" showInputMessage="1" showErrorMessage="1" sqref="AI13:AK14" xr:uid="{54C0EB58-0B66-4ED4-AC7F-CF5CDF5ED472}">
      <formula1>"男,女"</formula1>
    </dataValidation>
    <dataValidation type="list" allowBlank="1" showInputMessage="1" showErrorMessage="1" sqref="H23:L23 V25 K49:L49" xr:uid="{5DCC60CA-7576-491D-A9E1-788AF76FD293}">
      <formula1>"有,無"</formula1>
    </dataValidation>
    <dataValidation type="list" allowBlank="1" showInputMessage="1" showErrorMessage="1" sqref="V23:AA23 F25:G25" xr:uid="{9663DDFD-4131-4D50-9B8E-7A055183D3D5}">
      <formula1>"可,否"</formula1>
    </dataValidation>
    <dataValidation type="list" allowBlank="1" showInputMessage="1" showErrorMessage="1" sqref="AD10:AF10" xr:uid="{B349F664-46DB-4002-B33D-76FB5DDB807D}">
      <formula1>"４,５"</formula1>
    </dataValidation>
    <dataValidation type="list" allowBlank="1" showInputMessage="1" showErrorMessage="1" sqref="AH10:AJ10" xr:uid="{55084F57-EEBD-45CB-B0B2-8B3088661785}">
      <formula1>"1,2,3,4,5,6,7,8,9,10,11,12,13,14,15,16,17,18,19,20,21,22,23,24,25,26,27,28,29,30,31"</formula1>
    </dataValidation>
    <dataValidation type="list" allowBlank="1" showInputMessage="1" showErrorMessage="1" sqref="F31:AK31 F35:AK35 F39:AK39" xr:uid="{6D782B26-F6D3-43DE-B0A0-F13DB20F35CA}">
      <formula1>"8月18日（月）～8月22日（金）,8月25日（月）～8月29日（金）,9月1日（月）～9月5日（金）"</formula1>
    </dataValidation>
    <dataValidation type="list" allowBlank="1" showInputMessage="1" showErrorMessage="1" sqref="N49:O49" xr:uid="{E68F598F-6374-4553-A537-CC7BE9D5CC1B}">
      <formula1>"1,2,3"</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rowBreaks count="1" manualBreakCount="1">
    <brk id="32" min="1" max="36" man="1"/>
  </rowBreaks>
  <extLst>
    <ext xmlns:x14="http://schemas.microsoft.com/office/spreadsheetml/2009/9/main" uri="{CCE6A557-97BC-4b89-ADB6-D9C93CAAB3DF}">
      <x14:dataValidations xmlns:xm="http://schemas.microsoft.com/office/excel/2006/main" count="2">
        <x14:dataValidation type="list" allowBlank="1" showInputMessage="1" showErrorMessage="1" xr:uid="{3BCF43F9-B4AC-4F66-827A-3AF233874BE4}">
          <x14:formula1>
            <xm:f>'（非表示）高専data'!$B:$B</xm:f>
          </x14:formula1>
          <xm:sqref>F11</xm:sqref>
        </x14:dataValidation>
        <x14:dataValidation type="list" allowBlank="1" showInputMessage="1" showErrorMessage="1" xr:uid="{3120C78E-C705-45A1-B653-8989E814E30B}">
          <x14:formula1>
            <xm:f>'（非表示）総表の値をコピー'!$C$2:$C$133</xm:f>
          </x14:formula1>
          <xm:sqref>I37:L37 I33:L33 I29:L29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A00D2-62E8-42D3-A4BA-65BAD7374344}">
  <dimension ref="A1:AK2"/>
  <sheetViews>
    <sheetView workbookViewId="0">
      <selection activeCell="X2" sqref="X2"/>
    </sheetView>
  </sheetViews>
  <sheetFormatPr defaultRowHeight="18.75"/>
  <sheetData>
    <row r="1" spans="1:37" s="5" customFormat="1" ht="30" customHeight="1">
      <c r="A1" s="8" t="s">
        <v>99</v>
      </c>
      <c r="B1" s="9" t="s">
        <v>100</v>
      </c>
      <c r="C1" s="9" t="s">
        <v>101</v>
      </c>
      <c r="D1" s="9" t="s">
        <v>102</v>
      </c>
      <c r="E1" s="9" t="s">
        <v>97</v>
      </c>
      <c r="F1" s="9" t="s">
        <v>103</v>
      </c>
      <c r="G1" s="9" t="s">
        <v>104</v>
      </c>
      <c r="H1" s="9" t="s">
        <v>105</v>
      </c>
      <c r="I1" s="9" t="s">
        <v>106</v>
      </c>
      <c r="J1" s="9" t="s">
        <v>107</v>
      </c>
      <c r="K1" s="9" t="s">
        <v>86</v>
      </c>
      <c r="L1" s="8" t="s">
        <v>108</v>
      </c>
      <c r="M1" s="9" t="s">
        <v>109</v>
      </c>
      <c r="N1" s="9" t="s">
        <v>110</v>
      </c>
      <c r="O1" s="9" t="s">
        <v>111</v>
      </c>
      <c r="P1" s="9" t="s">
        <v>86</v>
      </c>
      <c r="Q1" s="8" t="s">
        <v>112</v>
      </c>
      <c r="R1" s="9" t="s">
        <v>113</v>
      </c>
      <c r="S1" s="9" t="s">
        <v>114</v>
      </c>
      <c r="T1" s="9" t="s">
        <v>115</v>
      </c>
      <c r="U1" s="9" t="s">
        <v>86</v>
      </c>
      <c r="V1" s="8" t="s">
        <v>116</v>
      </c>
      <c r="W1" s="9" t="s">
        <v>117</v>
      </c>
      <c r="X1" s="9" t="s">
        <v>118</v>
      </c>
      <c r="Y1" s="9" t="s">
        <v>98</v>
      </c>
      <c r="Z1" s="9" t="s">
        <v>119</v>
      </c>
      <c r="AA1" s="5" t="s">
        <v>120</v>
      </c>
      <c r="AB1" s="5" t="s">
        <v>121</v>
      </c>
      <c r="AC1" s="5" t="s">
        <v>122</v>
      </c>
      <c r="AD1" s="5" t="s">
        <v>123</v>
      </c>
      <c r="AE1" s="5" t="s">
        <v>124</v>
      </c>
      <c r="AF1" s="5" t="s">
        <v>125</v>
      </c>
      <c r="AG1" s="5" t="s">
        <v>123</v>
      </c>
      <c r="AH1" s="5" t="s">
        <v>126</v>
      </c>
      <c r="AI1" s="5" t="s">
        <v>127</v>
      </c>
      <c r="AJ1" s="5" t="s">
        <v>128</v>
      </c>
      <c r="AK1" s="5" t="s">
        <v>129</v>
      </c>
    </row>
    <row r="2" spans="1:37">
      <c r="A2" s="4"/>
      <c r="B2" s="4" t="e">
        <f>INDEX('（非表示）高専data'!A1:B62,MATCH($C$2,'（非表示）高専data'!$B$1:$B$62,0),1)</f>
        <v>#N/A</v>
      </c>
      <c r="C2" s="4">
        <f>入力用シート!F11</f>
        <v>0</v>
      </c>
      <c r="D2" s="4">
        <f>入力用シート!F14</f>
        <v>0</v>
      </c>
      <c r="E2" s="4">
        <f>入力用シート!F13</f>
        <v>0</v>
      </c>
      <c r="F2" s="4">
        <f>入力用シート!AI13</f>
        <v>0</v>
      </c>
      <c r="G2" s="4">
        <f>入力用シート!I12</f>
        <v>0</v>
      </c>
      <c r="H2" s="4" t="e">
        <f>入力用シート!AF12</f>
        <v>#N/A</v>
      </c>
      <c r="I2" s="4" t="e">
        <f>入力用シート!M29</f>
        <v>#N/A</v>
      </c>
      <c r="J2" s="4">
        <f>入力用シート!I29</f>
        <v>0</v>
      </c>
      <c r="K2" s="4" t="e">
        <f>入力用シート!S29</f>
        <v>#N/A</v>
      </c>
      <c r="L2" s="4"/>
      <c r="M2" s="4">
        <f>入力用シート!F31</f>
        <v>0</v>
      </c>
      <c r="N2" s="4" t="e">
        <f>入力用シート!M33</f>
        <v>#N/A</v>
      </c>
      <c r="O2" s="4">
        <f>入力用シート!I33</f>
        <v>0</v>
      </c>
      <c r="P2" s="4" t="e">
        <f>入力用シート!S33</f>
        <v>#N/A</v>
      </c>
      <c r="Q2" s="4"/>
      <c r="R2" s="4">
        <f>入力用シート!F35</f>
        <v>0</v>
      </c>
      <c r="S2" s="4" t="e">
        <f>入力用シート!M37</f>
        <v>#N/A</v>
      </c>
      <c r="T2" s="4">
        <f>入力用シート!I37</f>
        <v>0</v>
      </c>
      <c r="U2" s="4" t="e">
        <f>入力用シート!S37</f>
        <v>#N/A</v>
      </c>
      <c r="V2" s="4"/>
      <c r="W2" s="4">
        <f>入力用シート!F39</f>
        <v>0</v>
      </c>
      <c r="X2" s="4">
        <f>入力用シート!V25</f>
        <v>0</v>
      </c>
      <c r="Y2" s="4">
        <f>入力用シート!I17</f>
        <v>0</v>
      </c>
      <c r="Z2" s="4"/>
      <c r="AA2">
        <f>入力用シート!H23</f>
        <v>0</v>
      </c>
      <c r="AB2">
        <f>入力用シート!V23</f>
        <v>0</v>
      </c>
      <c r="AC2" t="str">
        <f>入力用シート!H15&amp;"-"&amp;入力用シート!L15</f>
        <v>-</v>
      </c>
      <c r="AD2">
        <f>入力用シート!F16</f>
        <v>0</v>
      </c>
      <c r="AE2" t="str">
        <f>入力用シート!I18&amp;"-"&amp;入力用シート!M18&amp;"-"&amp;入力用シート!R18</f>
        <v>--</v>
      </c>
      <c r="AF2" t="str">
        <f>入力用シート!H19&amp;"-"&amp;入力用シート!L19</f>
        <v>-</v>
      </c>
      <c r="AG2">
        <f>入力用シート!F20</f>
        <v>0</v>
      </c>
      <c r="AH2" t="str">
        <f>入力用シート!I21&amp;"-"&amp;入力用シート!M21&amp;"-"&amp;入力用シート!R21</f>
        <v>--</v>
      </c>
      <c r="AI2">
        <f>入力用シート!I51</f>
        <v>0</v>
      </c>
      <c r="AJ2">
        <f>入力用シート!I52</f>
        <v>0</v>
      </c>
      <c r="AK2">
        <f>入力用シート!I54</f>
        <v>0</v>
      </c>
    </row>
  </sheetData>
  <sheetProtection algorithmName="SHA-512" hashValue="cwRieVrFzPfmCHDAGMum5XhqsWWvDEMVAgVbFMliY2JLsPpiS/LX1B9Q9qnCN2iZ7RLCak6pHlhN8EmpEYKugQ==" saltValue="fTNOarEGG28hHC4bVcciCQ==" spinCount="100000" sheet="1" objects="1" scenarios="1"/>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9A9AA-B5DD-4B6D-BAC5-DFD11E4C1C59}">
  <sheetPr codeName="Sheet4"/>
  <dimension ref="A1:C64"/>
  <sheetViews>
    <sheetView view="pageBreakPreview" topLeftCell="A55" zoomScaleNormal="100" zoomScaleSheetLayoutView="100" workbookViewId="0">
      <selection activeCell="F11" sqref="F11:AA11"/>
    </sheetView>
  </sheetViews>
  <sheetFormatPr defaultRowHeight="13.5"/>
  <cols>
    <col min="1" max="1" width="6.375" style="7" customWidth="1"/>
    <col min="2" max="2" width="49.5" style="7" customWidth="1"/>
    <col min="3" max="16384" width="9" style="2"/>
  </cols>
  <sheetData>
    <row r="1" spans="1:3" ht="39.950000000000003" customHeight="1">
      <c r="A1" s="7">
        <f>ROW()</f>
        <v>1</v>
      </c>
      <c r="B1" s="6" t="s">
        <v>9</v>
      </c>
      <c r="C1" s="7">
        <f>ROW()</f>
        <v>1</v>
      </c>
    </row>
    <row r="2" spans="1:3" s="3" customFormat="1" ht="39.950000000000003" customHeight="1">
      <c r="A2" s="7">
        <f>ROW()</f>
        <v>2</v>
      </c>
      <c r="B2" s="6" t="s">
        <v>10</v>
      </c>
      <c r="C2" s="7">
        <f>ROW()</f>
        <v>2</v>
      </c>
    </row>
    <row r="3" spans="1:3" ht="39.950000000000003" customHeight="1">
      <c r="A3" s="7">
        <f>ROW()</f>
        <v>3</v>
      </c>
      <c r="B3" s="6" t="s">
        <v>11</v>
      </c>
      <c r="C3" s="7">
        <f>ROW()</f>
        <v>3</v>
      </c>
    </row>
    <row r="4" spans="1:3" s="3" customFormat="1" ht="39.950000000000003" customHeight="1">
      <c r="A4" s="7">
        <f>ROW()</f>
        <v>4</v>
      </c>
      <c r="B4" s="6" t="s">
        <v>12</v>
      </c>
      <c r="C4" s="7">
        <f>ROW()</f>
        <v>4</v>
      </c>
    </row>
    <row r="5" spans="1:3" ht="39.950000000000003" customHeight="1">
      <c r="A5" s="7">
        <f>ROW()</f>
        <v>5</v>
      </c>
      <c r="B5" s="6" t="s">
        <v>13</v>
      </c>
      <c r="C5" s="7">
        <f>ROW()</f>
        <v>5</v>
      </c>
    </row>
    <row r="6" spans="1:3" ht="39.950000000000003" customHeight="1">
      <c r="A6" s="7">
        <f>ROW()</f>
        <v>6</v>
      </c>
      <c r="B6" s="6" t="s">
        <v>14</v>
      </c>
      <c r="C6" s="7">
        <f>ROW()</f>
        <v>6</v>
      </c>
    </row>
    <row r="7" spans="1:3" ht="39.950000000000003" customHeight="1">
      <c r="A7" s="7">
        <f>ROW()</f>
        <v>7</v>
      </c>
      <c r="B7" s="6" t="s">
        <v>15</v>
      </c>
      <c r="C7" s="7">
        <f>ROW()</f>
        <v>7</v>
      </c>
    </row>
    <row r="8" spans="1:3" ht="39.950000000000003" customHeight="1">
      <c r="A8" s="7">
        <f>ROW()</f>
        <v>8</v>
      </c>
      <c r="B8" s="6" t="s">
        <v>16</v>
      </c>
      <c r="C8" s="7">
        <f>ROW()</f>
        <v>8</v>
      </c>
    </row>
    <row r="9" spans="1:3" ht="39.950000000000003" customHeight="1">
      <c r="A9" s="7">
        <f>ROW()</f>
        <v>9</v>
      </c>
      <c r="B9" s="6" t="s">
        <v>17</v>
      </c>
      <c r="C9" s="7">
        <f>ROW()</f>
        <v>9</v>
      </c>
    </row>
    <row r="10" spans="1:3" ht="39.950000000000003" customHeight="1">
      <c r="A10" s="7">
        <f>ROW()</f>
        <v>10</v>
      </c>
      <c r="B10" s="6" t="s">
        <v>18</v>
      </c>
      <c r="C10" s="7">
        <f>ROW()</f>
        <v>10</v>
      </c>
    </row>
    <row r="11" spans="1:3" ht="39.950000000000003" customHeight="1">
      <c r="A11" s="7">
        <f>ROW()</f>
        <v>11</v>
      </c>
      <c r="B11" s="6" t="s">
        <v>19</v>
      </c>
      <c r="C11" s="7">
        <f>ROW()</f>
        <v>11</v>
      </c>
    </row>
    <row r="12" spans="1:3" ht="39.950000000000003" customHeight="1">
      <c r="A12" s="7">
        <f>ROW()</f>
        <v>12</v>
      </c>
      <c r="B12" s="6" t="s">
        <v>20</v>
      </c>
      <c r="C12" s="7">
        <f>ROW()</f>
        <v>12</v>
      </c>
    </row>
    <row r="13" spans="1:3" ht="39.950000000000003" customHeight="1">
      <c r="A13" s="7">
        <f>ROW()</f>
        <v>13</v>
      </c>
      <c r="B13" s="6" t="s">
        <v>21</v>
      </c>
      <c r="C13" s="7">
        <f>ROW()</f>
        <v>13</v>
      </c>
    </row>
    <row r="14" spans="1:3" ht="39.950000000000003" customHeight="1">
      <c r="A14" s="7">
        <f>ROW()</f>
        <v>14</v>
      </c>
      <c r="B14" s="6" t="s">
        <v>22</v>
      </c>
      <c r="C14" s="7">
        <f>ROW()</f>
        <v>14</v>
      </c>
    </row>
    <row r="15" spans="1:3" ht="39.950000000000003" customHeight="1">
      <c r="A15" s="7">
        <f>ROW()</f>
        <v>15</v>
      </c>
      <c r="B15" s="6" t="s">
        <v>23</v>
      </c>
      <c r="C15" s="7">
        <f>ROW()</f>
        <v>15</v>
      </c>
    </row>
    <row r="16" spans="1:3" ht="39.950000000000003" customHeight="1">
      <c r="A16" s="7">
        <f>ROW()</f>
        <v>16</v>
      </c>
      <c r="B16" s="6" t="s">
        <v>24</v>
      </c>
      <c r="C16" s="7">
        <f>ROW()</f>
        <v>16</v>
      </c>
    </row>
    <row r="17" spans="1:3" ht="39.950000000000003" customHeight="1">
      <c r="A17" s="7">
        <f>ROW()</f>
        <v>17</v>
      </c>
      <c r="B17" s="6" t="s">
        <v>25</v>
      </c>
      <c r="C17" s="7">
        <f>ROW()</f>
        <v>17</v>
      </c>
    </row>
    <row r="18" spans="1:3" ht="39.950000000000003" customHeight="1">
      <c r="A18" s="7">
        <f>ROW()</f>
        <v>18</v>
      </c>
      <c r="B18" s="6" t="s">
        <v>26</v>
      </c>
      <c r="C18" s="7">
        <f>ROW()</f>
        <v>18</v>
      </c>
    </row>
    <row r="19" spans="1:3" ht="39.950000000000003" customHeight="1">
      <c r="A19" s="7">
        <f>ROW()</f>
        <v>19</v>
      </c>
      <c r="B19" s="6" t="s">
        <v>27</v>
      </c>
      <c r="C19" s="7">
        <f>ROW()</f>
        <v>19</v>
      </c>
    </row>
    <row r="20" spans="1:3" ht="39.950000000000003" customHeight="1">
      <c r="A20" s="7">
        <f>ROW()</f>
        <v>20</v>
      </c>
      <c r="B20" s="6" t="s">
        <v>28</v>
      </c>
      <c r="C20" s="7">
        <f>ROW()</f>
        <v>20</v>
      </c>
    </row>
    <row r="21" spans="1:3" ht="39.950000000000003" customHeight="1">
      <c r="A21" s="7">
        <f>ROW()</f>
        <v>21</v>
      </c>
      <c r="B21" s="6" t="s">
        <v>29</v>
      </c>
      <c r="C21" s="7">
        <f>ROW()</f>
        <v>21</v>
      </c>
    </row>
    <row r="22" spans="1:3" ht="39.950000000000003" customHeight="1">
      <c r="A22" s="7">
        <f>ROW()</f>
        <v>22</v>
      </c>
      <c r="B22" s="6" t="s">
        <v>30</v>
      </c>
      <c r="C22" s="7">
        <f>ROW()</f>
        <v>22</v>
      </c>
    </row>
    <row r="23" spans="1:3" ht="39.950000000000003" customHeight="1">
      <c r="A23" s="7">
        <f>ROW()</f>
        <v>23</v>
      </c>
      <c r="B23" s="6" t="s">
        <v>31</v>
      </c>
      <c r="C23" s="7">
        <f>ROW()</f>
        <v>23</v>
      </c>
    </row>
    <row r="24" spans="1:3" ht="39.950000000000003" customHeight="1">
      <c r="A24" s="7">
        <f>ROW()</f>
        <v>24</v>
      </c>
      <c r="B24" s="6" t="s">
        <v>32</v>
      </c>
      <c r="C24" s="7">
        <f>ROW()</f>
        <v>24</v>
      </c>
    </row>
    <row r="25" spans="1:3" ht="39.950000000000003" customHeight="1">
      <c r="A25" s="7">
        <f>ROW()</f>
        <v>25</v>
      </c>
      <c r="B25" s="6" t="s">
        <v>33</v>
      </c>
      <c r="C25" s="7">
        <f>ROW()</f>
        <v>25</v>
      </c>
    </row>
    <row r="26" spans="1:3" ht="39.950000000000003" customHeight="1">
      <c r="A26" s="7">
        <f>ROW()</f>
        <v>26</v>
      </c>
      <c r="B26" s="6" t="s">
        <v>34</v>
      </c>
      <c r="C26" s="7">
        <f>ROW()</f>
        <v>26</v>
      </c>
    </row>
    <row r="27" spans="1:3" ht="39.950000000000003" customHeight="1">
      <c r="A27" s="7">
        <f>ROW()</f>
        <v>27</v>
      </c>
      <c r="B27" s="6" t="s">
        <v>35</v>
      </c>
      <c r="C27" s="7">
        <f>ROW()</f>
        <v>27</v>
      </c>
    </row>
    <row r="28" spans="1:3" ht="39.950000000000003" customHeight="1">
      <c r="A28" s="7">
        <f>ROW()</f>
        <v>28</v>
      </c>
      <c r="B28" s="6" t="s">
        <v>36</v>
      </c>
      <c r="C28" s="7">
        <f>ROW()</f>
        <v>28</v>
      </c>
    </row>
    <row r="29" spans="1:3" ht="39.950000000000003" customHeight="1">
      <c r="A29" s="7">
        <f>ROW()</f>
        <v>29</v>
      </c>
      <c r="B29" s="6" t="s">
        <v>37</v>
      </c>
      <c r="C29" s="7">
        <f>ROW()</f>
        <v>29</v>
      </c>
    </row>
    <row r="30" spans="1:3" ht="39.950000000000003" customHeight="1">
      <c r="A30" s="7">
        <f>ROW()</f>
        <v>30</v>
      </c>
      <c r="B30" s="6" t="s">
        <v>38</v>
      </c>
      <c r="C30" s="7">
        <f>ROW()</f>
        <v>30</v>
      </c>
    </row>
    <row r="31" spans="1:3" ht="39.950000000000003" customHeight="1">
      <c r="A31" s="7">
        <f>ROW()</f>
        <v>31</v>
      </c>
      <c r="B31" s="6" t="s">
        <v>39</v>
      </c>
      <c r="C31" s="7">
        <f>ROW()</f>
        <v>31</v>
      </c>
    </row>
    <row r="32" spans="1:3" ht="39.950000000000003" customHeight="1">
      <c r="A32" s="7">
        <f>ROW()</f>
        <v>32</v>
      </c>
      <c r="B32" s="6" t="s">
        <v>40</v>
      </c>
      <c r="C32" s="7">
        <f>ROW()</f>
        <v>32</v>
      </c>
    </row>
    <row r="33" spans="1:3" ht="39.950000000000003" customHeight="1">
      <c r="A33" s="7">
        <f>ROW()</f>
        <v>33</v>
      </c>
      <c r="B33" s="6" t="s">
        <v>41</v>
      </c>
      <c r="C33" s="7">
        <f>ROW()</f>
        <v>33</v>
      </c>
    </row>
    <row r="34" spans="1:3" ht="39.950000000000003" customHeight="1">
      <c r="A34" s="7">
        <f>ROW()</f>
        <v>34</v>
      </c>
      <c r="B34" s="6" t="s">
        <v>42</v>
      </c>
      <c r="C34" s="7">
        <f>ROW()</f>
        <v>34</v>
      </c>
    </row>
    <row r="35" spans="1:3" ht="39.950000000000003" customHeight="1">
      <c r="A35" s="7">
        <f>ROW()</f>
        <v>35</v>
      </c>
      <c r="B35" s="6" t="s">
        <v>43</v>
      </c>
      <c r="C35" s="7">
        <f>ROW()</f>
        <v>35</v>
      </c>
    </row>
    <row r="36" spans="1:3" ht="39.950000000000003" customHeight="1">
      <c r="A36" s="7">
        <f>ROW()</f>
        <v>36</v>
      </c>
      <c r="B36" s="6" t="s">
        <v>44</v>
      </c>
      <c r="C36" s="7">
        <f>ROW()</f>
        <v>36</v>
      </c>
    </row>
    <row r="37" spans="1:3" ht="39.950000000000003" customHeight="1">
      <c r="A37" s="7">
        <f>ROW()</f>
        <v>37</v>
      </c>
      <c r="B37" s="6" t="s">
        <v>45</v>
      </c>
      <c r="C37" s="7">
        <f>ROW()</f>
        <v>37</v>
      </c>
    </row>
    <row r="38" spans="1:3" ht="39.950000000000003" customHeight="1">
      <c r="A38" s="7">
        <f>ROW()</f>
        <v>38</v>
      </c>
      <c r="B38" s="6" t="s">
        <v>46</v>
      </c>
      <c r="C38" s="7">
        <f>ROW()</f>
        <v>38</v>
      </c>
    </row>
    <row r="39" spans="1:3" ht="39.950000000000003" customHeight="1">
      <c r="A39" s="7">
        <f>ROW()</f>
        <v>39</v>
      </c>
      <c r="B39" s="6" t="s">
        <v>47</v>
      </c>
      <c r="C39" s="7">
        <f>ROW()</f>
        <v>39</v>
      </c>
    </row>
    <row r="40" spans="1:3" ht="39.950000000000003" customHeight="1">
      <c r="A40" s="7">
        <f>ROW()</f>
        <v>40</v>
      </c>
      <c r="B40" s="6" t="s">
        <v>48</v>
      </c>
      <c r="C40" s="7">
        <f>ROW()</f>
        <v>40</v>
      </c>
    </row>
    <row r="41" spans="1:3" ht="39.950000000000003" customHeight="1">
      <c r="A41" s="7">
        <f>ROW()</f>
        <v>41</v>
      </c>
      <c r="B41" s="6" t="s">
        <v>49</v>
      </c>
      <c r="C41" s="7">
        <f>ROW()</f>
        <v>41</v>
      </c>
    </row>
    <row r="42" spans="1:3" ht="39.950000000000003" customHeight="1">
      <c r="A42" s="7">
        <f>ROW()</f>
        <v>42</v>
      </c>
      <c r="B42" s="6" t="s">
        <v>50</v>
      </c>
      <c r="C42" s="7">
        <f>ROW()</f>
        <v>42</v>
      </c>
    </row>
    <row r="43" spans="1:3" ht="39.950000000000003" customHeight="1">
      <c r="A43" s="7">
        <f>ROW()</f>
        <v>43</v>
      </c>
      <c r="B43" s="6" t="s">
        <v>51</v>
      </c>
      <c r="C43" s="7">
        <f>ROW()</f>
        <v>43</v>
      </c>
    </row>
    <row r="44" spans="1:3" ht="39.950000000000003" customHeight="1">
      <c r="A44" s="7">
        <f>ROW()</f>
        <v>44</v>
      </c>
      <c r="B44" s="6" t="s">
        <v>52</v>
      </c>
      <c r="C44" s="7">
        <f>ROW()</f>
        <v>44</v>
      </c>
    </row>
    <row r="45" spans="1:3" ht="39.950000000000003" customHeight="1">
      <c r="A45" s="7">
        <f>ROW()</f>
        <v>45</v>
      </c>
      <c r="B45" s="6" t="s">
        <v>53</v>
      </c>
      <c r="C45" s="7">
        <f>ROW()</f>
        <v>45</v>
      </c>
    </row>
    <row r="46" spans="1:3" ht="39.950000000000003" customHeight="1">
      <c r="A46" s="7">
        <f>ROW()</f>
        <v>46</v>
      </c>
      <c r="B46" s="6" t="s">
        <v>54</v>
      </c>
      <c r="C46" s="7">
        <f>ROW()</f>
        <v>46</v>
      </c>
    </row>
    <row r="47" spans="1:3" ht="39.950000000000003" customHeight="1">
      <c r="A47" s="7">
        <f>ROW()</f>
        <v>47</v>
      </c>
      <c r="B47" s="6" t="s">
        <v>55</v>
      </c>
      <c r="C47" s="7">
        <f>ROW()</f>
        <v>47</v>
      </c>
    </row>
    <row r="48" spans="1:3" ht="39.950000000000003" customHeight="1">
      <c r="A48" s="7">
        <f>ROW()</f>
        <v>48</v>
      </c>
      <c r="B48" s="6" t="s">
        <v>56</v>
      </c>
      <c r="C48" s="7">
        <f>ROW()</f>
        <v>48</v>
      </c>
    </row>
    <row r="49" spans="1:3" ht="39.950000000000003" customHeight="1">
      <c r="A49" s="7">
        <f>ROW()</f>
        <v>49</v>
      </c>
      <c r="B49" s="6" t="s">
        <v>57</v>
      </c>
      <c r="C49" s="7">
        <f>ROW()</f>
        <v>49</v>
      </c>
    </row>
    <row r="50" spans="1:3" ht="39.950000000000003" customHeight="1">
      <c r="A50" s="7">
        <f>ROW()</f>
        <v>50</v>
      </c>
      <c r="B50" s="6" t="s">
        <v>58</v>
      </c>
      <c r="C50" s="7">
        <f>ROW()</f>
        <v>50</v>
      </c>
    </row>
    <row r="51" spans="1:3" ht="39.950000000000003" customHeight="1">
      <c r="A51" s="7">
        <f>ROW()</f>
        <v>51</v>
      </c>
      <c r="B51" s="6" t="s">
        <v>59</v>
      </c>
      <c r="C51" s="7">
        <f>ROW()</f>
        <v>51</v>
      </c>
    </row>
    <row r="52" spans="1:3" ht="39.950000000000003" customHeight="1">
      <c r="A52" s="7">
        <f>ROW()</f>
        <v>52</v>
      </c>
      <c r="B52" s="6" t="s">
        <v>60</v>
      </c>
      <c r="C52" s="7">
        <f>ROW()</f>
        <v>52</v>
      </c>
    </row>
    <row r="53" spans="1:3" ht="39.950000000000003" customHeight="1">
      <c r="A53" s="7">
        <f>ROW()</f>
        <v>53</v>
      </c>
      <c r="B53" s="6" t="s">
        <v>61</v>
      </c>
      <c r="C53" s="7">
        <f>ROW()</f>
        <v>53</v>
      </c>
    </row>
    <row r="54" spans="1:3" ht="39.950000000000003" customHeight="1">
      <c r="A54" s="7">
        <f>ROW()</f>
        <v>54</v>
      </c>
      <c r="B54" s="6" t="s">
        <v>62</v>
      </c>
      <c r="C54" s="7">
        <f>ROW()</f>
        <v>54</v>
      </c>
    </row>
    <row r="55" spans="1:3" ht="39.950000000000003" customHeight="1">
      <c r="A55" s="7">
        <f>ROW()</f>
        <v>55</v>
      </c>
      <c r="B55" s="6" t="s">
        <v>63</v>
      </c>
      <c r="C55" s="7">
        <f>ROW()</f>
        <v>55</v>
      </c>
    </row>
    <row r="56" spans="1:3" s="3" customFormat="1" ht="39.950000000000003" customHeight="1">
      <c r="A56" s="7">
        <f>ROW()</f>
        <v>56</v>
      </c>
      <c r="B56" s="6" t="s">
        <v>64</v>
      </c>
      <c r="C56" s="7">
        <f>ROW()</f>
        <v>56</v>
      </c>
    </row>
    <row r="57" spans="1:3" ht="39.75" customHeight="1">
      <c r="A57" s="7">
        <f>ROW()</f>
        <v>57</v>
      </c>
      <c r="B57" s="6" t="s">
        <v>65</v>
      </c>
      <c r="C57" s="7">
        <f>ROW()</f>
        <v>57</v>
      </c>
    </row>
    <row r="58" spans="1:3" ht="38.25" customHeight="1">
      <c r="A58" s="7">
        <f>ROW()</f>
        <v>58</v>
      </c>
      <c r="B58" s="6" t="s">
        <v>66</v>
      </c>
      <c r="C58" s="7">
        <f>ROW()</f>
        <v>58</v>
      </c>
    </row>
    <row r="59" spans="1:3" s="3" customFormat="1" ht="39" customHeight="1">
      <c r="A59" s="7">
        <f>ROW()</f>
        <v>59</v>
      </c>
      <c r="B59" s="6" t="s">
        <v>67</v>
      </c>
      <c r="C59" s="7">
        <f>ROW()</f>
        <v>59</v>
      </c>
    </row>
    <row r="60" spans="1:3" ht="39.950000000000003" customHeight="1">
      <c r="A60" s="7">
        <f>ROW()</f>
        <v>60</v>
      </c>
      <c r="B60" s="6" t="s">
        <v>68</v>
      </c>
      <c r="C60" s="7">
        <f>ROW()</f>
        <v>60</v>
      </c>
    </row>
    <row r="61" spans="1:3" s="3" customFormat="1" ht="39.950000000000003" customHeight="1">
      <c r="A61" s="7">
        <f>ROW()</f>
        <v>61</v>
      </c>
      <c r="B61" s="6" t="s">
        <v>69</v>
      </c>
      <c r="C61" s="7">
        <f>ROW()</f>
        <v>61</v>
      </c>
    </row>
    <row r="62" spans="1:3" ht="39.950000000000003" customHeight="1">
      <c r="A62" s="7">
        <f>ROW()</f>
        <v>62</v>
      </c>
      <c r="B62" s="6" t="s">
        <v>70</v>
      </c>
      <c r="C62" s="7">
        <f>ROW()</f>
        <v>62</v>
      </c>
    </row>
    <row r="63" spans="1:3" ht="20.100000000000001" customHeight="1"/>
    <row r="64" spans="1:3" ht="20.100000000000001" customHeight="1"/>
  </sheetData>
  <sheetProtection algorithmName="SHA-512" hashValue="sYvpx7hO3S0t4aToKb2UDWKyA+rkNzxL72pG+c1NRkgvk295xaU5vRQMDUoiar/aMDABT6Osye3cO5q4byOz7A==" saltValue="zwWy9cMnPgUNzQnoIRimLg==" spinCount="100000" sheet="1" objects="1" scenarios="1"/>
  <phoneticPr fontId="2"/>
  <printOptions horizontalCentered="1"/>
  <pageMargins left="0.70866141732283472" right="0.70866141732283472" top="0.74803149606299213" bottom="0.74803149606299213" header="0.31496062992125984" footer="0.31496062992125984"/>
  <pageSetup paperSize="9" scale="5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8DB91-D067-4838-8621-F2F80BAC2737}">
  <sheetPr>
    <pageSetUpPr fitToPage="1"/>
  </sheetPr>
  <dimension ref="A1:AC189"/>
  <sheetViews>
    <sheetView zoomScale="60" zoomScaleNormal="60" zoomScaleSheetLayoutView="75" workbookViewId="0">
      <pane ySplit="1" topLeftCell="A2" activePane="bottomLeft" state="frozen"/>
      <selection activeCell="F11" sqref="F11:AA11"/>
      <selection pane="bottomLeft" activeCell="AB74" sqref="AB74:AB133"/>
    </sheetView>
  </sheetViews>
  <sheetFormatPr defaultRowHeight="50.1" customHeight="1" outlineLevelCol="1"/>
  <cols>
    <col min="1" max="1" width="38.875" style="23" customWidth="1"/>
    <col min="2" max="2" width="10.125" style="23" customWidth="1"/>
    <col min="3" max="3" width="17.25" style="23" bestFit="1" customWidth="1"/>
    <col min="4" max="4" width="52.25" style="23" customWidth="1" outlineLevel="1"/>
    <col min="5" max="5" width="42.25" style="23" customWidth="1" outlineLevel="1"/>
    <col min="6" max="6" width="94.625" style="23" customWidth="1" outlineLevel="1"/>
    <col min="7" max="7" width="198.75" style="23" customWidth="1" outlineLevel="1"/>
    <col min="8" max="8" width="27.75" style="23" customWidth="1" outlineLevel="1"/>
    <col min="9" max="13" width="30.625" style="23" customWidth="1" outlineLevel="1"/>
    <col min="14" max="14" width="53.25" style="51" bestFit="1" customWidth="1"/>
    <col min="15" max="16" width="50.25" style="23" customWidth="1"/>
    <col min="17" max="17" width="47.625" style="23" customWidth="1"/>
    <col min="18" max="18" width="12.25" style="23" customWidth="1"/>
    <col min="19" max="19" width="12.125" style="23" customWidth="1"/>
    <col min="20" max="20" width="50.625" style="23" customWidth="1"/>
    <col min="21" max="21" width="12.125" style="23" customWidth="1"/>
    <col min="22" max="22" width="19.875" style="23" customWidth="1"/>
    <col min="23" max="23" width="12.25" style="23" customWidth="1"/>
    <col min="24" max="24" width="30.625" style="23" customWidth="1"/>
    <col min="25" max="27" width="50.625" style="23" customWidth="1"/>
    <col min="28" max="28" width="27.75" style="23" customWidth="1"/>
    <col min="29" max="16384" width="9" style="23"/>
  </cols>
  <sheetData>
    <row r="1" spans="1:28" ht="30" customHeight="1">
      <c r="A1" s="23" t="s">
        <v>148</v>
      </c>
      <c r="B1" s="14" t="s">
        <v>149</v>
      </c>
      <c r="C1" s="14" t="s">
        <v>150</v>
      </c>
      <c r="D1" s="14" t="s">
        <v>146</v>
      </c>
      <c r="E1" s="14" t="s">
        <v>151</v>
      </c>
      <c r="F1" s="14" t="s">
        <v>152</v>
      </c>
      <c r="G1" s="14" t="s">
        <v>153</v>
      </c>
      <c r="H1" s="14" t="s">
        <v>154</v>
      </c>
      <c r="I1" s="14" t="s">
        <v>155</v>
      </c>
      <c r="J1" s="14" t="s">
        <v>156</v>
      </c>
      <c r="K1" s="14" t="s">
        <v>157</v>
      </c>
      <c r="L1" s="14" t="s">
        <v>158</v>
      </c>
      <c r="M1" s="14" t="s">
        <v>159</v>
      </c>
      <c r="N1" s="14" t="s">
        <v>160</v>
      </c>
      <c r="O1" s="14" t="s">
        <v>161</v>
      </c>
      <c r="P1" s="14" t="s">
        <v>162</v>
      </c>
      <c r="Q1" s="14" t="s">
        <v>163</v>
      </c>
      <c r="R1" s="14" t="s">
        <v>164</v>
      </c>
      <c r="S1" s="14" t="s">
        <v>165</v>
      </c>
      <c r="T1" s="14" t="s">
        <v>166</v>
      </c>
      <c r="U1" s="14" t="s">
        <v>167</v>
      </c>
      <c r="V1" s="14" t="s">
        <v>168</v>
      </c>
      <c r="W1" s="14" t="s">
        <v>169</v>
      </c>
      <c r="X1" s="14" t="s">
        <v>170</v>
      </c>
      <c r="Y1" s="14" t="s">
        <v>171</v>
      </c>
      <c r="Z1" s="24" t="s">
        <v>172</v>
      </c>
      <c r="AA1" s="14" t="s">
        <v>173</v>
      </c>
      <c r="AB1" s="25" t="s">
        <v>174</v>
      </c>
    </row>
    <row r="2" spans="1:28" ht="30" customHeight="1">
      <c r="A2" s="23" t="s">
        <v>186</v>
      </c>
      <c r="B2" s="14">
        <v>1</v>
      </c>
      <c r="C2" s="15">
        <v>1101</v>
      </c>
      <c r="D2" s="26" t="s">
        <v>176</v>
      </c>
      <c r="E2" s="26" t="s">
        <v>187</v>
      </c>
      <c r="F2" s="27" t="s">
        <v>531</v>
      </c>
      <c r="G2" s="28" t="s">
        <v>532</v>
      </c>
      <c r="H2" s="29" t="s">
        <v>533</v>
      </c>
      <c r="I2" s="26" t="s">
        <v>534</v>
      </c>
      <c r="J2" s="26" t="s">
        <v>535</v>
      </c>
      <c r="K2" s="26" t="s">
        <v>179</v>
      </c>
      <c r="L2" s="26" t="s">
        <v>179</v>
      </c>
      <c r="M2" s="26" t="s">
        <v>179</v>
      </c>
      <c r="N2" s="30" t="s">
        <v>536</v>
      </c>
      <c r="O2" s="26" t="s">
        <v>188</v>
      </c>
      <c r="P2" s="26" t="s">
        <v>179</v>
      </c>
      <c r="Q2" s="26" t="s">
        <v>179</v>
      </c>
      <c r="R2" s="26">
        <v>1</v>
      </c>
      <c r="S2" s="26">
        <v>3</v>
      </c>
      <c r="T2" s="31" t="s">
        <v>189</v>
      </c>
      <c r="U2" s="26" t="s">
        <v>537</v>
      </c>
      <c r="V2" s="31" t="s">
        <v>179</v>
      </c>
      <c r="W2" s="26" t="s">
        <v>181</v>
      </c>
      <c r="X2" s="28" t="s">
        <v>179</v>
      </c>
      <c r="Y2" s="28" t="s">
        <v>190</v>
      </c>
      <c r="Z2" s="28" t="s">
        <v>191</v>
      </c>
      <c r="AA2" s="28" t="s">
        <v>179</v>
      </c>
      <c r="AB2" s="32" t="s">
        <v>525</v>
      </c>
    </row>
    <row r="3" spans="1:28" ht="30" customHeight="1">
      <c r="A3" s="23" t="s">
        <v>192</v>
      </c>
      <c r="B3" s="14">
        <v>2</v>
      </c>
      <c r="C3" s="15">
        <v>1102</v>
      </c>
      <c r="D3" s="26" t="s">
        <v>176</v>
      </c>
      <c r="E3" s="26" t="s">
        <v>187</v>
      </c>
      <c r="F3" s="30" t="s">
        <v>193</v>
      </c>
      <c r="G3" s="28" t="s">
        <v>538</v>
      </c>
      <c r="H3" s="29" t="s">
        <v>539</v>
      </c>
      <c r="I3" s="26" t="s">
        <v>194</v>
      </c>
      <c r="J3" s="26" t="s">
        <v>195</v>
      </c>
      <c r="K3" s="26" t="s">
        <v>179</v>
      </c>
      <c r="L3" s="26" t="s">
        <v>179</v>
      </c>
      <c r="M3" s="26" t="s">
        <v>179</v>
      </c>
      <c r="N3" s="30" t="s">
        <v>536</v>
      </c>
      <c r="O3" s="26" t="s">
        <v>188</v>
      </c>
      <c r="P3" s="26" t="s">
        <v>179</v>
      </c>
      <c r="Q3" s="26" t="s">
        <v>179</v>
      </c>
      <c r="R3" s="26">
        <v>1</v>
      </c>
      <c r="S3" s="26">
        <v>5</v>
      </c>
      <c r="T3" s="31" t="s">
        <v>179</v>
      </c>
      <c r="U3" s="26">
        <v>1</v>
      </c>
      <c r="V3" s="31" t="s">
        <v>179</v>
      </c>
      <c r="W3" s="26" t="s">
        <v>181</v>
      </c>
      <c r="X3" s="28" t="s">
        <v>179</v>
      </c>
      <c r="Y3" s="28" t="s">
        <v>196</v>
      </c>
      <c r="Z3" s="28" t="s">
        <v>197</v>
      </c>
      <c r="AA3" s="28" t="s">
        <v>540</v>
      </c>
      <c r="AB3" s="32" t="s">
        <v>525</v>
      </c>
    </row>
    <row r="4" spans="1:28" ht="30" customHeight="1">
      <c r="A4" s="23" t="s">
        <v>198</v>
      </c>
      <c r="B4" s="14">
        <v>3</v>
      </c>
      <c r="C4" s="15">
        <v>1103</v>
      </c>
      <c r="D4" s="26" t="s">
        <v>176</v>
      </c>
      <c r="E4" s="26" t="s">
        <v>187</v>
      </c>
      <c r="F4" s="30" t="s">
        <v>199</v>
      </c>
      <c r="G4" s="28" t="s">
        <v>200</v>
      </c>
      <c r="H4" s="29" t="s">
        <v>541</v>
      </c>
      <c r="I4" s="26" t="s">
        <v>542</v>
      </c>
      <c r="J4" s="26" t="s">
        <v>179</v>
      </c>
      <c r="K4" s="26" t="s">
        <v>179</v>
      </c>
      <c r="L4" s="26" t="s">
        <v>179</v>
      </c>
      <c r="M4" s="26" t="s">
        <v>179</v>
      </c>
      <c r="N4" s="30" t="s">
        <v>543</v>
      </c>
      <c r="O4" s="26" t="s">
        <v>179</v>
      </c>
      <c r="P4" s="26" t="s">
        <v>201</v>
      </c>
      <c r="Q4" s="26" t="s">
        <v>179</v>
      </c>
      <c r="R4" s="26">
        <v>1</v>
      </c>
      <c r="S4" s="26">
        <v>2</v>
      </c>
      <c r="T4" s="31" t="s">
        <v>179</v>
      </c>
      <c r="U4" s="26">
        <v>1</v>
      </c>
      <c r="V4" s="31" t="s">
        <v>179</v>
      </c>
      <c r="W4" s="26" t="s">
        <v>181</v>
      </c>
      <c r="X4" s="28" t="s">
        <v>179</v>
      </c>
      <c r="Y4" s="28" t="s">
        <v>202</v>
      </c>
      <c r="Z4" s="28" t="s">
        <v>203</v>
      </c>
      <c r="AA4" s="28" t="s">
        <v>179</v>
      </c>
      <c r="AB4" s="78" t="s">
        <v>529</v>
      </c>
    </row>
    <row r="5" spans="1:28" ht="30" customHeight="1">
      <c r="A5" s="23" t="s">
        <v>204</v>
      </c>
      <c r="B5" s="14">
        <v>4</v>
      </c>
      <c r="C5" s="15">
        <v>1104</v>
      </c>
      <c r="D5" s="26" t="s">
        <v>176</v>
      </c>
      <c r="E5" s="26" t="s">
        <v>187</v>
      </c>
      <c r="F5" s="30" t="s">
        <v>205</v>
      </c>
      <c r="G5" s="28" t="s">
        <v>206</v>
      </c>
      <c r="H5" s="29" t="s">
        <v>544</v>
      </c>
      <c r="I5" s="26" t="s">
        <v>207</v>
      </c>
      <c r="J5" s="26" t="s">
        <v>179</v>
      </c>
      <c r="K5" s="26" t="s">
        <v>179</v>
      </c>
      <c r="L5" s="26" t="s">
        <v>179</v>
      </c>
      <c r="M5" s="26" t="s">
        <v>179</v>
      </c>
      <c r="N5" s="30" t="s">
        <v>543</v>
      </c>
      <c r="O5" s="26" t="s">
        <v>179</v>
      </c>
      <c r="P5" s="26" t="s">
        <v>201</v>
      </c>
      <c r="Q5" s="26" t="s">
        <v>179</v>
      </c>
      <c r="R5" s="26">
        <v>1</v>
      </c>
      <c r="S5" s="26">
        <v>3</v>
      </c>
      <c r="T5" s="31" t="s">
        <v>179</v>
      </c>
      <c r="U5" s="26">
        <v>1</v>
      </c>
      <c r="V5" s="31" t="s">
        <v>179</v>
      </c>
      <c r="W5" s="26" t="s">
        <v>181</v>
      </c>
      <c r="X5" s="28" t="s">
        <v>179</v>
      </c>
      <c r="Y5" s="28" t="s">
        <v>208</v>
      </c>
      <c r="Z5" s="28" t="s">
        <v>209</v>
      </c>
      <c r="AA5" s="28" t="s">
        <v>179</v>
      </c>
      <c r="AB5" s="32" t="s">
        <v>525</v>
      </c>
    </row>
    <row r="6" spans="1:28" ht="30" customHeight="1">
      <c r="A6" s="23" t="s">
        <v>210</v>
      </c>
      <c r="B6" s="14">
        <v>5</v>
      </c>
      <c r="C6" s="15">
        <v>1105</v>
      </c>
      <c r="D6" s="26" t="s">
        <v>176</v>
      </c>
      <c r="E6" s="26" t="s">
        <v>187</v>
      </c>
      <c r="F6" s="30" t="s">
        <v>211</v>
      </c>
      <c r="G6" s="33" t="s">
        <v>545</v>
      </c>
      <c r="H6" s="29" t="s">
        <v>546</v>
      </c>
      <c r="I6" s="26" t="s">
        <v>212</v>
      </c>
      <c r="J6" s="26" t="s">
        <v>179</v>
      </c>
      <c r="K6" s="26" t="s">
        <v>179</v>
      </c>
      <c r="L6" s="26" t="s">
        <v>179</v>
      </c>
      <c r="M6" s="26" t="s">
        <v>179</v>
      </c>
      <c r="N6" s="30" t="s">
        <v>547</v>
      </c>
      <c r="O6" s="26" t="s">
        <v>188</v>
      </c>
      <c r="P6" s="26" t="s">
        <v>201</v>
      </c>
      <c r="Q6" s="26" t="s">
        <v>180</v>
      </c>
      <c r="R6" s="26">
        <v>3</v>
      </c>
      <c r="S6" s="26">
        <v>3</v>
      </c>
      <c r="T6" s="31" t="s">
        <v>179</v>
      </c>
      <c r="U6" s="26">
        <v>2</v>
      </c>
      <c r="V6" s="31" t="s">
        <v>179</v>
      </c>
      <c r="W6" s="26" t="s">
        <v>181</v>
      </c>
      <c r="X6" s="28" t="s">
        <v>179</v>
      </c>
      <c r="Y6" s="28" t="s">
        <v>213</v>
      </c>
      <c r="Z6" s="28" t="s">
        <v>214</v>
      </c>
      <c r="AA6" s="28" t="s">
        <v>179</v>
      </c>
      <c r="AB6" s="32" t="s">
        <v>525</v>
      </c>
    </row>
    <row r="7" spans="1:28" ht="30" customHeight="1">
      <c r="A7" s="23" t="s">
        <v>215</v>
      </c>
      <c r="B7" s="14">
        <v>6</v>
      </c>
      <c r="C7" s="15">
        <v>1106</v>
      </c>
      <c r="D7" s="26" t="s">
        <v>176</v>
      </c>
      <c r="E7" s="26" t="s">
        <v>187</v>
      </c>
      <c r="F7" s="30" t="s">
        <v>216</v>
      </c>
      <c r="G7" s="28" t="s">
        <v>217</v>
      </c>
      <c r="H7" s="29" t="s">
        <v>548</v>
      </c>
      <c r="I7" s="26" t="s">
        <v>549</v>
      </c>
      <c r="J7" s="26" t="s">
        <v>179</v>
      </c>
      <c r="K7" s="26" t="s">
        <v>179</v>
      </c>
      <c r="L7" s="26" t="s">
        <v>179</v>
      </c>
      <c r="M7" s="26" t="s">
        <v>179</v>
      </c>
      <c r="N7" s="30" t="s">
        <v>543</v>
      </c>
      <c r="O7" s="26" t="s">
        <v>179</v>
      </c>
      <c r="P7" s="26" t="s">
        <v>201</v>
      </c>
      <c r="Q7" s="26" t="s">
        <v>179</v>
      </c>
      <c r="R7" s="26">
        <v>1</v>
      </c>
      <c r="S7" s="26">
        <v>3</v>
      </c>
      <c r="T7" s="31" t="s">
        <v>179</v>
      </c>
      <c r="U7" s="26">
        <v>2</v>
      </c>
      <c r="V7" s="31" t="s">
        <v>179</v>
      </c>
      <c r="W7" s="26" t="s">
        <v>181</v>
      </c>
      <c r="X7" s="28" t="s">
        <v>179</v>
      </c>
      <c r="Y7" s="28" t="s">
        <v>202</v>
      </c>
      <c r="Z7" s="28" t="s">
        <v>218</v>
      </c>
      <c r="AA7" s="28" t="s">
        <v>179</v>
      </c>
      <c r="AB7" s="32" t="s">
        <v>525</v>
      </c>
    </row>
    <row r="8" spans="1:28" ht="30" customHeight="1">
      <c r="A8" s="23" t="s">
        <v>219</v>
      </c>
      <c r="B8" s="14">
        <v>7</v>
      </c>
      <c r="C8" s="15">
        <v>1107</v>
      </c>
      <c r="D8" s="26" t="s">
        <v>176</v>
      </c>
      <c r="E8" s="26" t="s">
        <v>187</v>
      </c>
      <c r="F8" s="30" t="s">
        <v>220</v>
      </c>
      <c r="G8" s="28" t="s">
        <v>221</v>
      </c>
      <c r="H8" s="29" t="s">
        <v>550</v>
      </c>
      <c r="I8" s="26" t="s">
        <v>222</v>
      </c>
      <c r="J8" s="26" t="s">
        <v>179</v>
      </c>
      <c r="K8" s="26" t="s">
        <v>179</v>
      </c>
      <c r="L8" s="26" t="s">
        <v>179</v>
      </c>
      <c r="M8" s="26" t="s">
        <v>179</v>
      </c>
      <c r="N8" s="30" t="s">
        <v>551</v>
      </c>
      <c r="O8" s="26" t="s">
        <v>188</v>
      </c>
      <c r="P8" s="26" t="s">
        <v>201</v>
      </c>
      <c r="Q8" s="26" t="s">
        <v>179</v>
      </c>
      <c r="R8" s="26">
        <v>2</v>
      </c>
      <c r="S8" s="26">
        <v>1</v>
      </c>
      <c r="T8" s="31" t="s">
        <v>179</v>
      </c>
      <c r="U8" s="26">
        <v>1</v>
      </c>
      <c r="V8" s="31" t="s">
        <v>179</v>
      </c>
      <c r="W8" s="26" t="s">
        <v>181</v>
      </c>
      <c r="X8" s="28" t="s">
        <v>179</v>
      </c>
      <c r="Y8" s="28" t="s">
        <v>223</v>
      </c>
      <c r="Z8" s="28" t="s">
        <v>552</v>
      </c>
      <c r="AA8" s="28" t="s">
        <v>179</v>
      </c>
      <c r="AB8" s="32" t="s">
        <v>525</v>
      </c>
    </row>
    <row r="9" spans="1:28" ht="30" customHeight="1">
      <c r="A9" s="23" t="s">
        <v>224</v>
      </c>
      <c r="B9" s="14">
        <v>8</v>
      </c>
      <c r="C9" s="15">
        <v>1108</v>
      </c>
      <c r="D9" s="26" t="s">
        <v>176</v>
      </c>
      <c r="E9" s="26" t="s">
        <v>187</v>
      </c>
      <c r="F9" s="30" t="s">
        <v>225</v>
      </c>
      <c r="G9" s="28" t="s">
        <v>226</v>
      </c>
      <c r="H9" s="29" t="s">
        <v>553</v>
      </c>
      <c r="I9" s="26" t="s">
        <v>227</v>
      </c>
      <c r="J9" s="26" t="s">
        <v>179</v>
      </c>
      <c r="K9" s="26" t="s">
        <v>179</v>
      </c>
      <c r="L9" s="26" t="s">
        <v>179</v>
      </c>
      <c r="M9" s="26" t="s">
        <v>179</v>
      </c>
      <c r="N9" s="30" t="s">
        <v>543</v>
      </c>
      <c r="O9" s="26" t="s">
        <v>179</v>
      </c>
      <c r="P9" s="26" t="s">
        <v>201</v>
      </c>
      <c r="Q9" s="26" t="s">
        <v>179</v>
      </c>
      <c r="R9" s="26">
        <v>1</v>
      </c>
      <c r="S9" s="26">
        <v>3</v>
      </c>
      <c r="T9" s="31" t="s">
        <v>179</v>
      </c>
      <c r="U9" s="26" t="s">
        <v>537</v>
      </c>
      <c r="V9" s="31" t="s">
        <v>179</v>
      </c>
      <c r="W9" s="26" t="s">
        <v>181</v>
      </c>
      <c r="X9" s="28" t="s">
        <v>179</v>
      </c>
      <c r="Y9" s="28" t="s">
        <v>179</v>
      </c>
      <c r="Z9" s="28" t="s">
        <v>179</v>
      </c>
      <c r="AA9" s="28" t="s">
        <v>179</v>
      </c>
      <c r="AB9" s="32" t="s">
        <v>525</v>
      </c>
    </row>
    <row r="10" spans="1:28" ht="30" customHeight="1">
      <c r="A10" s="23" t="s">
        <v>228</v>
      </c>
      <c r="B10" s="14">
        <v>9</v>
      </c>
      <c r="C10" s="15">
        <v>1109</v>
      </c>
      <c r="D10" s="26" t="s">
        <v>176</v>
      </c>
      <c r="E10" s="26" t="s">
        <v>187</v>
      </c>
      <c r="F10" s="30" t="s">
        <v>554</v>
      </c>
      <c r="G10" s="28" t="s">
        <v>229</v>
      </c>
      <c r="H10" s="29" t="s">
        <v>555</v>
      </c>
      <c r="I10" s="26" t="s">
        <v>230</v>
      </c>
      <c r="J10" s="26" t="s">
        <v>179</v>
      </c>
      <c r="K10" s="26" t="s">
        <v>179</v>
      </c>
      <c r="L10" s="26" t="s">
        <v>179</v>
      </c>
      <c r="M10" s="26" t="s">
        <v>179</v>
      </c>
      <c r="N10" s="30" t="s">
        <v>543</v>
      </c>
      <c r="O10" s="26" t="s">
        <v>179</v>
      </c>
      <c r="P10" s="26" t="s">
        <v>201</v>
      </c>
      <c r="Q10" s="26" t="s">
        <v>179</v>
      </c>
      <c r="R10" s="26">
        <v>1</v>
      </c>
      <c r="S10" s="26">
        <v>2</v>
      </c>
      <c r="T10" s="31" t="s">
        <v>179</v>
      </c>
      <c r="U10" s="26" t="s">
        <v>537</v>
      </c>
      <c r="V10" s="31" t="s">
        <v>179</v>
      </c>
      <c r="W10" s="26" t="s">
        <v>181</v>
      </c>
      <c r="X10" s="28" t="s">
        <v>179</v>
      </c>
      <c r="Y10" s="28" t="s">
        <v>231</v>
      </c>
      <c r="Z10" s="28" t="s">
        <v>203</v>
      </c>
      <c r="AA10" s="28" t="s">
        <v>179</v>
      </c>
      <c r="AB10" s="32" t="s">
        <v>525</v>
      </c>
    </row>
    <row r="11" spans="1:28" ht="30" customHeight="1">
      <c r="A11" s="23" t="s">
        <v>232</v>
      </c>
      <c r="B11" s="14">
        <v>10</v>
      </c>
      <c r="C11" s="15">
        <v>1110</v>
      </c>
      <c r="D11" s="26" t="s">
        <v>176</v>
      </c>
      <c r="E11" s="26" t="s">
        <v>187</v>
      </c>
      <c r="F11" s="30" t="s">
        <v>233</v>
      </c>
      <c r="G11" s="34" t="s">
        <v>556</v>
      </c>
      <c r="H11" s="29" t="s">
        <v>557</v>
      </c>
      <c r="I11" s="26" t="s">
        <v>558</v>
      </c>
      <c r="J11" s="26" t="s">
        <v>559</v>
      </c>
      <c r="K11" s="26" t="s">
        <v>179</v>
      </c>
      <c r="L11" s="26" t="s">
        <v>179</v>
      </c>
      <c r="M11" s="26" t="s">
        <v>179</v>
      </c>
      <c r="N11" s="30" t="s">
        <v>543</v>
      </c>
      <c r="O11" s="26" t="s">
        <v>179</v>
      </c>
      <c r="P11" s="26" t="s">
        <v>201</v>
      </c>
      <c r="Q11" s="26" t="s">
        <v>179</v>
      </c>
      <c r="R11" s="26">
        <v>1</v>
      </c>
      <c r="S11" s="26">
        <v>2</v>
      </c>
      <c r="T11" s="31" t="s">
        <v>179</v>
      </c>
      <c r="U11" s="26">
        <v>3</v>
      </c>
      <c r="V11" s="31" t="s">
        <v>179</v>
      </c>
      <c r="W11" s="26" t="s">
        <v>181</v>
      </c>
      <c r="X11" s="28" t="s">
        <v>179</v>
      </c>
      <c r="Y11" s="28" t="s">
        <v>234</v>
      </c>
      <c r="Z11" s="28" t="s">
        <v>235</v>
      </c>
      <c r="AA11" s="28" t="s">
        <v>179</v>
      </c>
      <c r="AB11" s="32" t="s">
        <v>525</v>
      </c>
    </row>
    <row r="12" spans="1:28" ht="30" customHeight="1">
      <c r="A12" s="23" t="s">
        <v>236</v>
      </c>
      <c r="B12" s="14">
        <v>11</v>
      </c>
      <c r="C12" s="15">
        <v>1111</v>
      </c>
      <c r="D12" s="26" t="s">
        <v>176</v>
      </c>
      <c r="E12" s="26" t="s">
        <v>187</v>
      </c>
      <c r="F12" s="30" t="s">
        <v>560</v>
      </c>
      <c r="G12" s="28" t="s">
        <v>237</v>
      </c>
      <c r="H12" s="29" t="s">
        <v>561</v>
      </c>
      <c r="I12" s="26" t="s">
        <v>238</v>
      </c>
      <c r="J12" s="26" t="s">
        <v>179</v>
      </c>
      <c r="K12" s="26" t="s">
        <v>179</v>
      </c>
      <c r="L12" s="26" t="s">
        <v>179</v>
      </c>
      <c r="M12" s="26" t="s">
        <v>179</v>
      </c>
      <c r="N12" s="30" t="s">
        <v>543</v>
      </c>
      <c r="O12" s="26" t="s">
        <v>179</v>
      </c>
      <c r="P12" s="26" t="s">
        <v>201</v>
      </c>
      <c r="Q12" s="26" t="s">
        <v>179</v>
      </c>
      <c r="R12" s="26">
        <v>1</v>
      </c>
      <c r="S12" s="26">
        <v>2</v>
      </c>
      <c r="T12" s="31" t="s">
        <v>179</v>
      </c>
      <c r="U12" s="26" t="s">
        <v>537</v>
      </c>
      <c r="V12" s="31" t="s">
        <v>179</v>
      </c>
      <c r="W12" s="26" t="s">
        <v>181</v>
      </c>
      <c r="X12" s="28" t="s">
        <v>179</v>
      </c>
      <c r="Y12" s="28" t="s">
        <v>562</v>
      </c>
      <c r="Z12" s="28" t="s">
        <v>239</v>
      </c>
      <c r="AA12" s="28" t="s">
        <v>179</v>
      </c>
      <c r="AB12" s="32" t="s">
        <v>525</v>
      </c>
    </row>
    <row r="13" spans="1:28" ht="30" customHeight="1">
      <c r="A13" s="23" t="s">
        <v>240</v>
      </c>
      <c r="B13" s="14">
        <v>12</v>
      </c>
      <c r="C13" s="15">
        <v>1112</v>
      </c>
      <c r="D13" s="26" t="s">
        <v>176</v>
      </c>
      <c r="E13" s="26" t="s">
        <v>187</v>
      </c>
      <c r="F13" s="30" t="s">
        <v>241</v>
      </c>
      <c r="G13" s="28" t="s">
        <v>242</v>
      </c>
      <c r="H13" s="29" t="s">
        <v>563</v>
      </c>
      <c r="I13" s="26" t="s">
        <v>243</v>
      </c>
      <c r="J13" s="26" t="s">
        <v>244</v>
      </c>
      <c r="K13" s="26" t="s">
        <v>179</v>
      </c>
      <c r="L13" s="26" t="s">
        <v>179</v>
      </c>
      <c r="M13" s="26" t="s">
        <v>179</v>
      </c>
      <c r="N13" s="30" t="s">
        <v>551</v>
      </c>
      <c r="O13" s="26" t="s">
        <v>188</v>
      </c>
      <c r="P13" s="26" t="s">
        <v>201</v>
      </c>
      <c r="Q13" s="26" t="s">
        <v>179</v>
      </c>
      <c r="R13" s="26">
        <v>1</v>
      </c>
      <c r="S13" s="26">
        <v>2</v>
      </c>
      <c r="T13" s="31" t="s">
        <v>179</v>
      </c>
      <c r="U13" s="26">
        <v>1</v>
      </c>
      <c r="V13" s="31" t="s">
        <v>179</v>
      </c>
      <c r="W13" s="26" t="s">
        <v>181</v>
      </c>
      <c r="X13" s="28" t="s">
        <v>179</v>
      </c>
      <c r="Y13" s="28" t="s">
        <v>179</v>
      </c>
      <c r="Z13" s="28" t="s">
        <v>179</v>
      </c>
      <c r="AA13" s="28" t="s">
        <v>179</v>
      </c>
      <c r="AB13" s="32" t="s">
        <v>525</v>
      </c>
    </row>
    <row r="14" spans="1:28" ht="30" customHeight="1">
      <c r="A14" s="23" t="s">
        <v>245</v>
      </c>
      <c r="B14" s="14">
        <v>13</v>
      </c>
      <c r="C14" s="15">
        <v>1113</v>
      </c>
      <c r="D14" s="26" t="s">
        <v>176</v>
      </c>
      <c r="E14" s="26" t="s">
        <v>187</v>
      </c>
      <c r="F14" s="30" t="s">
        <v>564</v>
      </c>
      <c r="G14" s="28" t="s">
        <v>246</v>
      </c>
      <c r="H14" s="29" t="s">
        <v>565</v>
      </c>
      <c r="I14" s="26" t="s">
        <v>566</v>
      </c>
      <c r="J14" s="26" t="s">
        <v>179</v>
      </c>
      <c r="K14" s="26" t="s">
        <v>179</v>
      </c>
      <c r="L14" s="26" t="s">
        <v>179</v>
      </c>
      <c r="M14" s="26" t="s">
        <v>179</v>
      </c>
      <c r="N14" s="30" t="s">
        <v>567</v>
      </c>
      <c r="O14" s="26" t="s">
        <v>179</v>
      </c>
      <c r="P14" s="26" t="s">
        <v>201</v>
      </c>
      <c r="Q14" s="26" t="s">
        <v>180</v>
      </c>
      <c r="R14" s="26">
        <v>2</v>
      </c>
      <c r="S14" s="26">
        <v>2</v>
      </c>
      <c r="T14" s="31" t="s">
        <v>179</v>
      </c>
      <c r="U14" s="26">
        <v>1</v>
      </c>
      <c r="V14" s="31" t="s">
        <v>179</v>
      </c>
      <c r="W14" s="26" t="s">
        <v>181</v>
      </c>
      <c r="X14" s="28" t="s">
        <v>247</v>
      </c>
      <c r="Y14" s="28" t="s">
        <v>231</v>
      </c>
      <c r="Z14" s="28" t="s">
        <v>248</v>
      </c>
      <c r="AA14" s="28" t="s">
        <v>179</v>
      </c>
      <c r="AB14" s="32" t="s">
        <v>525</v>
      </c>
    </row>
    <row r="15" spans="1:28" ht="30" customHeight="1">
      <c r="A15" s="35" t="s">
        <v>249</v>
      </c>
      <c r="B15" s="14">
        <v>14</v>
      </c>
      <c r="C15" s="15">
        <v>1114</v>
      </c>
      <c r="D15" s="26" t="s">
        <v>176</v>
      </c>
      <c r="E15" s="26" t="s">
        <v>187</v>
      </c>
      <c r="F15" s="30" t="s">
        <v>568</v>
      </c>
      <c r="G15" s="28" t="s">
        <v>250</v>
      </c>
      <c r="H15" s="29" t="s">
        <v>569</v>
      </c>
      <c r="I15" s="26" t="s">
        <v>570</v>
      </c>
      <c r="J15" s="26" t="s">
        <v>179</v>
      </c>
      <c r="K15" s="26" t="s">
        <v>179</v>
      </c>
      <c r="L15" s="26" t="s">
        <v>179</v>
      </c>
      <c r="M15" s="26"/>
      <c r="N15" s="30" t="s">
        <v>543</v>
      </c>
      <c r="O15" s="26" t="s">
        <v>179</v>
      </c>
      <c r="P15" s="26" t="s">
        <v>201</v>
      </c>
      <c r="Q15" s="26" t="s">
        <v>179</v>
      </c>
      <c r="R15" s="26">
        <v>1</v>
      </c>
      <c r="S15" s="26">
        <v>2</v>
      </c>
      <c r="T15" s="31" t="s">
        <v>179</v>
      </c>
      <c r="U15" s="26" t="s">
        <v>537</v>
      </c>
      <c r="V15" s="31" t="s">
        <v>179</v>
      </c>
      <c r="W15" s="26" t="s">
        <v>181</v>
      </c>
      <c r="X15" s="28" t="s">
        <v>179</v>
      </c>
      <c r="Y15" s="28" t="s">
        <v>251</v>
      </c>
      <c r="Z15" s="28" t="s">
        <v>252</v>
      </c>
      <c r="AA15" s="28" t="s">
        <v>179</v>
      </c>
      <c r="AB15" s="32" t="s">
        <v>525</v>
      </c>
    </row>
    <row r="16" spans="1:28" ht="30" customHeight="1">
      <c r="A16" s="36" t="s">
        <v>253</v>
      </c>
      <c r="B16" s="14">
        <v>15</v>
      </c>
      <c r="C16" s="15">
        <v>1115</v>
      </c>
      <c r="D16" s="26" t="s">
        <v>176</v>
      </c>
      <c r="E16" s="26" t="s">
        <v>254</v>
      </c>
      <c r="F16" s="30" t="s">
        <v>255</v>
      </c>
      <c r="G16" s="28" t="s">
        <v>256</v>
      </c>
      <c r="H16" s="29" t="s">
        <v>571</v>
      </c>
      <c r="I16" s="26" t="s">
        <v>572</v>
      </c>
      <c r="J16" s="26" t="s">
        <v>573</v>
      </c>
      <c r="K16" s="26" t="s">
        <v>179</v>
      </c>
      <c r="L16" s="26" t="s">
        <v>179</v>
      </c>
      <c r="M16" s="26"/>
      <c r="N16" s="30" t="s">
        <v>547</v>
      </c>
      <c r="O16" s="26" t="s">
        <v>188</v>
      </c>
      <c r="P16" s="26" t="s">
        <v>201</v>
      </c>
      <c r="Q16" s="26" t="s">
        <v>180</v>
      </c>
      <c r="R16" s="26">
        <v>3</v>
      </c>
      <c r="S16" s="26">
        <v>2</v>
      </c>
      <c r="T16" s="31" t="s">
        <v>179</v>
      </c>
      <c r="U16" s="26">
        <v>1</v>
      </c>
      <c r="V16" s="31" t="s">
        <v>179</v>
      </c>
      <c r="W16" s="26" t="s">
        <v>181</v>
      </c>
      <c r="X16" s="28" t="s">
        <v>179</v>
      </c>
      <c r="Y16" s="28" t="s">
        <v>208</v>
      </c>
      <c r="Z16" s="28" t="s">
        <v>257</v>
      </c>
      <c r="AA16" s="28" t="s">
        <v>179</v>
      </c>
      <c r="AB16" s="32" t="s">
        <v>525</v>
      </c>
    </row>
    <row r="17" spans="1:28" ht="30" customHeight="1">
      <c r="A17" s="37" t="s">
        <v>258</v>
      </c>
      <c r="B17" s="14">
        <v>16</v>
      </c>
      <c r="C17" s="15">
        <v>1116</v>
      </c>
      <c r="D17" s="26" t="s">
        <v>176</v>
      </c>
      <c r="E17" s="26" t="s">
        <v>187</v>
      </c>
      <c r="F17" s="30" t="s">
        <v>259</v>
      </c>
      <c r="G17" s="28" t="s">
        <v>260</v>
      </c>
      <c r="H17" s="29" t="s">
        <v>571</v>
      </c>
      <c r="I17" s="26" t="s">
        <v>572</v>
      </c>
      <c r="J17" s="26" t="s">
        <v>573</v>
      </c>
      <c r="K17" s="26" t="s">
        <v>179</v>
      </c>
      <c r="L17" s="26" t="s">
        <v>179</v>
      </c>
      <c r="M17" s="26" t="s">
        <v>179</v>
      </c>
      <c r="N17" s="30" t="s">
        <v>547</v>
      </c>
      <c r="O17" s="26" t="s">
        <v>188</v>
      </c>
      <c r="P17" s="26" t="s">
        <v>201</v>
      </c>
      <c r="Q17" s="26" t="s">
        <v>180</v>
      </c>
      <c r="R17" s="26">
        <v>3</v>
      </c>
      <c r="S17" s="26">
        <v>1</v>
      </c>
      <c r="T17" s="31" t="s">
        <v>179</v>
      </c>
      <c r="U17" s="26">
        <v>1</v>
      </c>
      <c r="V17" s="31" t="s">
        <v>179</v>
      </c>
      <c r="W17" s="26" t="s">
        <v>181</v>
      </c>
      <c r="X17" s="28" t="s">
        <v>179</v>
      </c>
      <c r="Y17" s="28" t="s">
        <v>208</v>
      </c>
      <c r="Z17" s="28" t="s">
        <v>261</v>
      </c>
      <c r="AA17" s="28" t="s">
        <v>208</v>
      </c>
      <c r="AB17" s="32" t="s">
        <v>525</v>
      </c>
    </row>
    <row r="18" spans="1:28" ht="30" customHeight="1">
      <c r="A18" s="23" t="s">
        <v>262</v>
      </c>
      <c r="B18" s="14">
        <v>17</v>
      </c>
      <c r="C18" s="15">
        <v>1117</v>
      </c>
      <c r="D18" s="26" t="s">
        <v>176</v>
      </c>
      <c r="E18" s="26" t="s">
        <v>187</v>
      </c>
      <c r="F18" s="30" t="s">
        <v>263</v>
      </c>
      <c r="G18" s="28" t="s">
        <v>264</v>
      </c>
      <c r="H18" s="29" t="s">
        <v>574</v>
      </c>
      <c r="I18" s="26" t="s">
        <v>265</v>
      </c>
      <c r="J18" s="26" t="s">
        <v>179</v>
      </c>
      <c r="K18" s="26" t="s">
        <v>179</v>
      </c>
      <c r="L18" s="26" t="s">
        <v>179</v>
      </c>
      <c r="M18" s="26" t="s">
        <v>179</v>
      </c>
      <c r="N18" s="30" t="s">
        <v>575</v>
      </c>
      <c r="O18" s="26" t="s">
        <v>201</v>
      </c>
      <c r="P18" s="26" t="s">
        <v>179</v>
      </c>
      <c r="Q18" s="26"/>
      <c r="R18" s="26">
        <v>1</v>
      </c>
      <c r="S18" s="26">
        <v>2</v>
      </c>
      <c r="T18" s="31" t="s">
        <v>266</v>
      </c>
      <c r="U18" s="26">
        <v>1</v>
      </c>
      <c r="V18" s="31" t="s">
        <v>179</v>
      </c>
      <c r="W18" s="26" t="s">
        <v>181</v>
      </c>
      <c r="X18" s="28" t="s">
        <v>179</v>
      </c>
      <c r="Y18" s="28" t="s">
        <v>231</v>
      </c>
      <c r="Z18" s="28" t="s">
        <v>267</v>
      </c>
      <c r="AA18" s="28" t="s">
        <v>179</v>
      </c>
      <c r="AB18" s="32" t="s">
        <v>525</v>
      </c>
    </row>
    <row r="19" spans="1:28" ht="30" customHeight="1">
      <c r="A19" s="23" t="s">
        <v>268</v>
      </c>
      <c r="B19" s="14">
        <v>18</v>
      </c>
      <c r="C19" s="15">
        <v>1118</v>
      </c>
      <c r="D19" s="26" t="s">
        <v>176</v>
      </c>
      <c r="E19" s="26" t="s">
        <v>254</v>
      </c>
      <c r="F19" s="30" t="s">
        <v>269</v>
      </c>
      <c r="G19" s="28" t="s">
        <v>270</v>
      </c>
      <c r="H19" s="29" t="s">
        <v>576</v>
      </c>
      <c r="I19" s="29" t="s">
        <v>271</v>
      </c>
      <c r="J19" s="26" t="s">
        <v>179</v>
      </c>
      <c r="K19" s="26" t="s">
        <v>179</v>
      </c>
      <c r="L19" s="26" t="s">
        <v>179</v>
      </c>
      <c r="M19" s="26" t="s">
        <v>179</v>
      </c>
      <c r="N19" s="30" t="s">
        <v>543</v>
      </c>
      <c r="O19" s="26" t="s">
        <v>179</v>
      </c>
      <c r="P19" s="30" t="s">
        <v>201</v>
      </c>
      <c r="Q19" s="26"/>
      <c r="R19" s="26">
        <v>1</v>
      </c>
      <c r="S19" s="26">
        <v>1</v>
      </c>
      <c r="T19" s="26" t="s">
        <v>179</v>
      </c>
      <c r="U19" s="26" t="s">
        <v>537</v>
      </c>
      <c r="V19" s="31" t="s">
        <v>179</v>
      </c>
      <c r="W19" s="26" t="s">
        <v>181</v>
      </c>
      <c r="X19" s="31" t="s">
        <v>179</v>
      </c>
      <c r="Y19" s="26" t="s">
        <v>179</v>
      </c>
      <c r="Z19" s="28" t="s">
        <v>179</v>
      </c>
      <c r="AA19" s="28" t="s">
        <v>179</v>
      </c>
      <c r="AB19" s="32" t="s">
        <v>525</v>
      </c>
    </row>
    <row r="20" spans="1:28" ht="30" customHeight="1">
      <c r="A20" s="23" t="s">
        <v>272</v>
      </c>
      <c r="B20" s="14">
        <v>19</v>
      </c>
      <c r="C20" s="16">
        <v>1201</v>
      </c>
      <c r="D20" s="26" t="s">
        <v>273</v>
      </c>
      <c r="E20" s="26" t="s">
        <v>187</v>
      </c>
      <c r="F20" s="30" t="s">
        <v>577</v>
      </c>
      <c r="G20" s="28" t="s">
        <v>274</v>
      </c>
      <c r="H20" s="29" t="s">
        <v>578</v>
      </c>
      <c r="I20" s="26" t="s">
        <v>275</v>
      </c>
      <c r="J20" s="26" t="s">
        <v>276</v>
      </c>
      <c r="K20" s="26" t="s">
        <v>179</v>
      </c>
      <c r="L20" s="26" t="s">
        <v>179</v>
      </c>
      <c r="M20" s="26" t="s">
        <v>179</v>
      </c>
      <c r="N20" s="30" t="s">
        <v>543</v>
      </c>
      <c r="O20" s="26" t="s">
        <v>179</v>
      </c>
      <c r="P20" s="26" t="s">
        <v>201</v>
      </c>
      <c r="Q20" s="26" t="s">
        <v>179</v>
      </c>
      <c r="R20" s="26">
        <v>1</v>
      </c>
      <c r="S20" s="26">
        <v>2</v>
      </c>
      <c r="T20" s="31" t="s">
        <v>179</v>
      </c>
      <c r="U20" s="26">
        <v>2</v>
      </c>
      <c r="V20" s="31" t="s">
        <v>277</v>
      </c>
      <c r="W20" s="26" t="s">
        <v>181</v>
      </c>
      <c r="X20" s="28" t="s">
        <v>179</v>
      </c>
      <c r="Y20" s="28" t="s">
        <v>278</v>
      </c>
      <c r="Z20" s="28" t="s">
        <v>279</v>
      </c>
      <c r="AA20" s="28" t="s">
        <v>179</v>
      </c>
      <c r="AB20" s="32" t="s">
        <v>525</v>
      </c>
    </row>
    <row r="21" spans="1:28" ht="30" customHeight="1">
      <c r="A21" s="23" t="s">
        <v>280</v>
      </c>
      <c r="B21" s="14">
        <v>20</v>
      </c>
      <c r="C21" s="16">
        <v>1202</v>
      </c>
      <c r="D21" s="26" t="s">
        <v>273</v>
      </c>
      <c r="E21" s="26" t="s">
        <v>187</v>
      </c>
      <c r="F21" s="30" t="s">
        <v>281</v>
      </c>
      <c r="G21" s="28" t="s">
        <v>282</v>
      </c>
      <c r="H21" s="29" t="s">
        <v>579</v>
      </c>
      <c r="I21" s="26" t="s">
        <v>283</v>
      </c>
      <c r="J21" s="26" t="s">
        <v>284</v>
      </c>
      <c r="K21" s="26" t="s">
        <v>179</v>
      </c>
      <c r="L21" s="26" t="s">
        <v>179</v>
      </c>
      <c r="M21" s="26" t="s">
        <v>179</v>
      </c>
      <c r="N21" s="30" t="s">
        <v>580</v>
      </c>
      <c r="O21" s="26" t="s">
        <v>179</v>
      </c>
      <c r="P21" s="26" t="s">
        <v>179</v>
      </c>
      <c r="Q21" s="26" t="s">
        <v>180</v>
      </c>
      <c r="R21" s="26">
        <v>1</v>
      </c>
      <c r="S21" s="26">
        <v>5</v>
      </c>
      <c r="T21" s="31" t="s">
        <v>179</v>
      </c>
      <c r="U21" s="26">
        <v>1</v>
      </c>
      <c r="V21" s="31" t="s">
        <v>179</v>
      </c>
      <c r="W21" s="26" t="s">
        <v>181</v>
      </c>
      <c r="X21" s="28" t="s">
        <v>179</v>
      </c>
      <c r="Y21" s="28" t="s">
        <v>202</v>
      </c>
      <c r="Z21" s="28" t="s">
        <v>285</v>
      </c>
      <c r="AA21" s="28" t="s">
        <v>179</v>
      </c>
      <c r="AB21" s="32" t="s">
        <v>525</v>
      </c>
    </row>
    <row r="22" spans="1:28" ht="30" customHeight="1">
      <c r="A22" s="23" t="s">
        <v>286</v>
      </c>
      <c r="B22" s="14">
        <v>21</v>
      </c>
      <c r="C22" s="16">
        <v>1203</v>
      </c>
      <c r="D22" s="26" t="s">
        <v>273</v>
      </c>
      <c r="E22" s="26" t="s">
        <v>187</v>
      </c>
      <c r="F22" s="30" t="s">
        <v>287</v>
      </c>
      <c r="G22" s="28" t="s">
        <v>581</v>
      </c>
      <c r="H22" s="29" t="s">
        <v>582</v>
      </c>
      <c r="I22" s="26" t="s">
        <v>583</v>
      </c>
      <c r="J22" s="26" t="s">
        <v>179</v>
      </c>
      <c r="K22" s="26" t="s">
        <v>179</v>
      </c>
      <c r="L22" s="26" t="s">
        <v>179</v>
      </c>
      <c r="M22" s="26" t="s">
        <v>179</v>
      </c>
      <c r="N22" s="30" t="s">
        <v>551</v>
      </c>
      <c r="O22" s="26" t="s">
        <v>188</v>
      </c>
      <c r="P22" s="26" t="s">
        <v>201</v>
      </c>
      <c r="Q22" s="26" t="s">
        <v>179</v>
      </c>
      <c r="R22" s="26">
        <v>1</v>
      </c>
      <c r="S22" s="26">
        <v>3</v>
      </c>
      <c r="T22" s="31" t="s">
        <v>288</v>
      </c>
      <c r="U22" s="26">
        <v>3</v>
      </c>
      <c r="V22" s="31" t="s">
        <v>289</v>
      </c>
      <c r="W22" s="26" t="s">
        <v>181</v>
      </c>
      <c r="X22" s="28" t="s">
        <v>290</v>
      </c>
      <c r="Y22" s="28" t="s">
        <v>291</v>
      </c>
      <c r="Z22" s="28" t="s">
        <v>203</v>
      </c>
      <c r="AA22" s="28" t="s">
        <v>179</v>
      </c>
      <c r="AB22" s="32" t="s">
        <v>525</v>
      </c>
    </row>
    <row r="23" spans="1:28" ht="30" customHeight="1">
      <c r="A23" s="23" t="s">
        <v>292</v>
      </c>
      <c r="B23" s="14">
        <v>22</v>
      </c>
      <c r="C23" s="16">
        <v>1204</v>
      </c>
      <c r="D23" s="26" t="s">
        <v>273</v>
      </c>
      <c r="E23" s="26" t="s">
        <v>187</v>
      </c>
      <c r="F23" s="30" t="s">
        <v>293</v>
      </c>
      <c r="G23" s="28" t="s">
        <v>294</v>
      </c>
      <c r="H23" s="29" t="s">
        <v>584</v>
      </c>
      <c r="I23" s="26" t="s">
        <v>295</v>
      </c>
      <c r="J23" s="26" t="s">
        <v>179</v>
      </c>
      <c r="K23" s="26" t="s">
        <v>179</v>
      </c>
      <c r="L23" s="26" t="s">
        <v>179</v>
      </c>
      <c r="M23" s="26" t="s">
        <v>179</v>
      </c>
      <c r="N23" s="30" t="s">
        <v>543</v>
      </c>
      <c r="O23" s="26" t="s">
        <v>179</v>
      </c>
      <c r="P23" s="26" t="s">
        <v>201</v>
      </c>
      <c r="Q23" s="26" t="s">
        <v>179</v>
      </c>
      <c r="R23" s="26">
        <v>1</v>
      </c>
      <c r="S23" s="26">
        <v>1</v>
      </c>
      <c r="T23" s="31" t="s">
        <v>179</v>
      </c>
      <c r="U23" s="26">
        <v>1</v>
      </c>
      <c r="V23" s="31" t="s">
        <v>179</v>
      </c>
      <c r="W23" s="26" t="s">
        <v>181</v>
      </c>
      <c r="X23" s="28" t="s">
        <v>179</v>
      </c>
      <c r="Y23" s="28" t="s">
        <v>296</v>
      </c>
      <c r="Z23" s="28" t="s">
        <v>297</v>
      </c>
      <c r="AA23" s="28" t="s">
        <v>179</v>
      </c>
      <c r="AB23" s="32" t="s">
        <v>525</v>
      </c>
    </row>
    <row r="24" spans="1:28" ht="30" customHeight="1">
      <c r="A24" s="23" t="s">
        <v>298</v>
      </c>
      <c r="B24" s="14">
        <v>23</v>
      </c>
      <c r="C24" s="16">
        <v>1205</v>
      </c>
      <c r="D24" s="26" t="s">
        <v>273</v>
      </c>
      <c r="E24" s="26" t="s">
        <v>187</v>
      </c>
      <c r="F24" s="30" t="s">
        <v>299</v>
      </c>
      <c r="G24" s="28" t="s">
        <v>585</v>
      </c>
      <c r="H24" s="29" t="s">
        <v>586</v>
      </c>
      <c r="I24" s="26" t="s">
        <v>587</v>
      </c>
      <c r="J24" s="26" t="s">
        <v>179</v>
      </c>
      <c r="K24" s="26" t="s">
        <v>179</v>
      </c>
      <c r="L24" s="26" t="s">
        <v>179</v>
      </c>
      <c r="M24" s="26" t="s">
        <v>179</v>
      </c>
      <c r="N24" s="30" t="s">
        <v>543</v>
      </c>
      <c r="O24" s="26" t="s">
        <v>179</v>
      </c>
      <c r="P24" s="26" t="s">
        <v>201</v>
      </c>
      <c r="Q24" s="26" t="s">
        <v>179</v>
      </c>
      <c r="R24" s="26">
        <v>1</v>
      </c>
      <c r="S24" s="26">
        <v>5</v>
      </c>
      <c r="T24" s="31" t="s">
        <v>179</v>
      </c>
      <c r="U24" s="26">
        <v>1</v>
      </c>
      <c r="V24" s="31" t="s">
        <v>179</v>
      </c>
      <c r="W24" s="26" t="s">
        <v>181</v>
      </c>
      <c r="X24" s="28" t="s">
        <v>179</v>
      </c>
      <c r="Y24" s="28" t="s">
        <v>300</v>
      </c>
      <c r="Z24" s="28" t="s">
        <v>301</v>
      </c>
      <c r="AA24" s="28" t="s">
        <v>179</v>
      </c>
      <c r="AB24" s="32" t="s">
        <v>525</v>
      </c>
    </row>
    <row r="25" spans="1:28" ht="30" customHeight="1">
      <c r="A25" s="23" t="s">
        <v>302</v>
      </c>
      <c r="B25" s="14">
        <v>24</v>
      </c>
      <c r="C25" s="16">
        <v>1206</v>
      </c>
      <c r="D25" s="26" t="s">
        <v>273</v>
      </c>
      <c r="E25" s="26" t="s">
        <v>187</v>
      </c>
      <c r="F25" s="30" t="s">
        <v>303</v>
      </c>
      <c r="G25" s="28" t="s">
        <v>304</v>
      </c>
      <c r="H25" s="29" t="s">
        <v>588</v>
      </c>
      <c r="I25" s="26" t="s">
        <v>589</v>
      </c>
      <c r="J25" s="26" t="s">
        <v>590</v>
      </c>
      <c r="K25" s="26" t="s">
        <v>179</v>
      </c>
      <c r="L25" s="26" t="s">
        <v>179</v>
      </c>
      <c r="M25" s="26" t="s">
        <v>179</v>
      </c>
      <c r="N25" s="30" t="s">
        <v>551</v>
      </c>
      <c r="O25" s="26" t="s">
        <v>188</v>
      </c>
      <c r="P25" s="26" t="s">
        <v>201</v>
      </c>
      <c r="Q25" s="26" t="s">
        <v>179</v>
      </c>
      <c r="R25" s="26">
        <v>2</v>
      </c>
      <c r="S25" s="26">
        <v>3</v>
      </c>
      <c r="T25" s="31" t="s">
        <v>179</v>
      </c>
      <c r="U25" s="26">
        <v>1</v>
      </c>
      <c r="V25" s="31" t="s">
        <v>179</v>
      </c>
      <c r="W25" s="26" t="s">
        <v>181</v>
      </c>
      <c r="X25" s="28" t="s">
        <v>179</v>
      </c>
      <c r="Y25" s="28" t="s">
        <v>305</v>
      </c>
      <c r="Z25" s="28" t="s">
        <v>591</v>
      </c>
      <c r="AA25" s="28" t="s">
        <v>179</v>
      </c>
      <c r="AB25" s="32" t="s">
        <v>525</v>
      </c>
    </row>
    <row r="26" spans="1:28" ht="30" customHeight="1">
      <c r="A26" s="23" t="s">
        <v>306</v>
      </c>
      <c r="B26" s="14">
        <v>25</v>
      </c>
      <c r="C26" s="16" t="s">
        <v>592</v>
      </c>
      <c r="D26" s="26" t="s">
        <v>273</v>
      </c>
      <c r="E26" s="26" t="s">
        <v>254</v>
      </c>
      <c r="F26" s="30" t="s">
        <v>307</v>
      </c>
      <c r="G26" s="28" t="s">
        <v>308</v>
      </c>
      <c r="H26" s="29" t="s">
        <v>593</v>
      </c>
      <c r="I26" s="26" t="s">
        <v>594</v>
      </c>
      <c r="J26" s="26" t="s">
        <v>595</v>
      </c>
      <c r="K26" s="26" t="s">
        <v>179</v>
      </c>
      <c r="L26" s="26" t="s">
        <v>179</v>
      </c>
      <c r="M26" s="26" t="s">
        <v>179</v>
      </c>
      <c r="N26" s="30" t="s">
        <v>580</v>
      </c>
      <c r="O26" s="26" t="s">
        <v>179</v>
      </c>
      <c r="P26" s="26" t="s">
        <v>179</v>
      </c>
      <c r="Q26" s="26" t="s">
        <v>180</v>
      </c>
      <c r="R26" s="26">
        <v>1</v>
      </c>
      <c r="S26" s="26">
        <v>2</v>
      </c>
      <c r="T26" s="31" t="s">
        <v>179</v>
      </c>
      <c r="U26" s="26" t="s">
        <v>537</v>
      </c>
      <c r="V26" s="31" t="s">
        <v>179</v>
      </c>
      <c r="W26" s="26" t="s">
        <v>181</v>
      </c>
      <c r="X26" s="28" t="s">
        <v>179</v>
      </c>
      <c r="Y26" s="28" t="s">
        <v>309</v>
      </c>
      <c r="Z26" s="28" t="s">
        <v>191</v>
      </c>
      <c r="AA26" s="28" t="s">
        <v>179</v>
      </c>
      <c r="AB26" s="32" t="s">
        <v>525</v>
      </c>
    </row>
    <row r="27" spans="1:28" ht="30" customHeight="1">
      <c r="A27" s="23" t="s">
        <v>310</v>
      </c>
      <c r="B27" s="14">
        <v>26</v>
      </c>
      <c r="C27" s="16" t="s">
        <v>596</v>
      </c>
      <c r="D27" s="26" t="s">
        <v>273</v>
      </c>
      <c r="E27" s="26" t="s">
        <v>254</v>
      </c>
      <c r="F27" s="30" t="s">
        <v>311</v>
      </c>
      <c r="G27" s="28" t="s">
        <v>312</v>
      </c>
      <c r="H27" s="29" t="s">
        <v>597</v>
      </c>
      <c r="I27" s="26" t="s">
        <v>313</v>
      </c>
      <c r="J27" s="26" t="s">
        <v>179</v>
      </c>
      <c r="K27" s="26" t="s">
        <v>179</v>
      </c>
      <c r="L27" s="26" t="s">
        <v>179</v>
      </c>
      <c r="M27" s="26" t="s">
        <v>179</v>
      </c>
      <c r="N27" s="30" t="s">
        <v>536</v>
      </c>
      <c r="O27" s="26" t="s">
        <v>188</v>
      </c>
      <c r="P27" s="26" t="s">
        <v>179</v>
      </c>
      <c r="Q27" s="26" t="s">
        <v>179</v>
      </c>
      <c r="R27" s="26">
        <v>1</v>
      </c>
      <c r="S27" s="26">
        <v>2</v>
      </c>
      <c r="T27" s="31" t="s">
        <v>179</v>
      </c>
      <c r="U27" s="26" t="s">
        <v>537</v>
      </c>
      <c r="V27" s="31" t="s">
        <v>179</v>
      </c>
      <c r="W27" s="26" t="s">
        <v>181</v>
      </c>
      <c r="X27" s="28" t="s">
        <v>179</v>
      </c>
      <c r="Y27" s="28" t="s">
        <v>314</v>
      </c>
      <c r="Z27" s="28" t="s">
        <v>315</v>
      </c>
      <c r="AA27" s="28" t="s">
        <v>179</v>
      </c>
      <c r="AB27" s="32" t="s">
        <v>525</v>
      </c>
    </row>
    <row r="28" spans="1:28" ht="30" customHeight="1">
      <c r="A28" s="23" t="s">
        <v>316</v>
      </c>
      <c r="B28" s="14">
        <v>27</v>
      </c>
      <c r="C28" s="16" t="s">
        <v>712</v>
      </c>
      <c r="D28" s="26" t="s">
        <v>273</v>
      </c>
      <c r="E28" s="26" t="s">
        <v>187</v>
      </c>
      <c r="F28" s="30" t="s">
        <v>317</v>
      </c>
      <c r="G28" s="28" t="s">
        <v>318</v>
      </c>
      <c r="H28" s="29" t="s">
        <v>598</v>
      </c>
      <c r="I28" s="26" t="s">
        <v>599</v>
      </c>
      <c r="J28" s="26" t="s">
        <v>600</v>
      </c>
      <c r="K28" s="26" t="s">
        <v>179</v>
      </c>
      <c r="L28" s="26" t="s">
        <v>179</v>
      </c>
      <c r="M28" s="26" t="s">
        <v>179</v>
      </c>
      <c r="N28" s="30" t="s">
        <v>580</v>
      </c>
      <c r="O28" s="26" t="s">
        <v>179</v>
      </c>
      <c r="P28" s="26" t="s">
        <v>179</v>
      </c>
      <c r="Q28" s="26" t="s">
        <v>180</v>
      </c>
      <c r="R28" s="26">
        <v>1</v>
      </c>
      <c r="S28" s="26">
        <v>2</v>
      </c>
      <c r="T28" s="31" t="s">
        <v>179</v>
      </c>
      <c r="U28" s="26">
        <v>1</v>
      </c>
      <c r="V28" s="31" t="s">
        <v>179</v>
      </c>
      <c r="W28" s="26" t="s">
        <v>181</v>
      </c>
      <c r="X28" s="28" t="s">
        <v>179</v>
      </c>
      <c r="Y28" s="28" t="s">
        <v>319</v>
      </c>
      <c r="Z28" s="28" t="s">
        <v>320</v>
      </c>
      <c r="AA28" s="28" t="s">
        <v>321</v>
      </c>
      <c r="AB28" s="78" t="s">
        <v>725</v>
      </c>
    </row>
    <row r="29" spans="1:28" ht="30" customHeight="1">
      <c r="A29" s="23" t="s">
        <v>322</v>
      </c>
      <c r="B29" s="14">
        <v>28</v>
      </c>
      <c r="C29" s="16" t="s">
        <v>713</v>
      </c>
      <c r="D29" s="26" t="s">
        <v>273</v>
      </c>
      <c r="E29" s="26" t="s">
        <v>187</v>
      </c>
      <c r="F29" s="30" t="s">
        <v>601</v>
      </c>
      <c r="G29" s="28" t="s">
        <v>323</v>
      </c>
      <c r="H29" s="29" t="s">
        <v>602</v>
      </c>
      <c r="I29" s="26" t="s">
        <v>324</v>
      </c>
      <c r="J29" s="26" t="s">
        <v>179</v>
      </c>
      <c r="K29" s="26" t="s">
        <v>179</v>
      </c>
      <c r="L29" s="26" t="s">
        <v>179</v>
      </c>
      <c r="M29" s="26" t="s">
        <v>179</v>
      </c>
      <c r="N29" s="30" t="s">
        <v>536</v>
      </c>
      <c r="O29" s="26" t="s">
        <v>188</v>
      </c>
      <c r="P29" s="26" t="s">
        <v>179</v>
      </c>
      <c r="Q29" s="26" t="s">
        <v>179</v>
      </c>
      <c r="R29" s="26">
        <v>1</v>
      </c>
      <c r="S29" s="26">
        <v>3</v>
      </c>
      <c r="T29" s="31" t="s">
        <v>179</v>
      </c>
      <c r="U29" s="26" t="s">
        <v>537</v>
      </c>
      <c r="V29" s="31" t="s">
        <v>179</v>
      </c>
      <c r="W29" s="26" t="s">
        <v>181</v>
      </c>
      <c r="X29" s="28" t="s">
        <v>179</v>
      </c>
      <c r="Y29" s="28" t="s">
        <v>325</v>
      </c>
      <c r="Z29" s="28" t="s">
        <v>252</v>
      </c>
      <c r="AA29" s="28" t="s">
        <v>179</v>
      </c>
      <c r="AB29" s="32" t="s">
        <v>525</v>
      </c>
    </row>
    <row r="30" spans="1:28" ht="30" customHeight="1">
      <c r="A30" s="23" t="s">
        <v>326</v>
      </c>
      <c r="B30" s="14">
        <v>29</v>
      </c>
      <c r="C30" s="16" t="s">
        <v>714</v>
      </c>
      <c r="D30" s="26" t="s">
        <v>273</v>
      </c>
      <c r="E30" s="26" t="s">
        <v>187</v>
      </c>
      <c r="F30" s="27" t="s">
        <v>603</v>
      </c>
      <c r="G30" s="28" t="s">
        <v>327</v>
      </c>
      <c r="H30" s="29" t="s">
        <v>604</v>
      </c>
      <c r="I30" s="26" t="s">
        <v>605</v>
      </c>
      <c r="J30" s="26" t="s">
        <v>179</v>
      </c>
      <c r="K30" s="26" t="s">
        <v>179</v>
      </c>
      <c r="L30" s="26" t="s">
        <v>179</v>
      </c>
      <c r="M30" s="26" t="s">
        <v>179</v>
      </c>
      <c r="N30" s="30" t="s">
        <v>580</v>
      </c>
      <c r="O30" s="26" t="s">
        <v>179</v>
      </c>
      <c r="P30" s="26" t="s">
        <v>179</v>
      </c>
      <c r="Q30" s="26" t="s">
        <v>180</v>
      </c>
      <c r="R30" s="26">
        <v>1</v>
      </c>
      <c r="S30" s="26">
        <v>4</v>
      </c>
      <c r="T30" s="31" t="s">
        <v>266</v>
      </c>
      <c r="U30" s="26">
        <v>1</v>
      </c>
      <c r="V30" s="31" t="s">
        <v>179</v>
      </c>
      <c r="W30" s="26" t="s">
        <v>181</v>
      </c>
      <c r="X30" s="28" t="s">
        <v>179</v>
      </c>
      <c r="Y30" s="28" t="s">
        <v>208</v>
      </c>
      <c r="Z30" s="28" t="s">
        <v>328</v>
      </c>
      <c r="AA30" s="28" t="s">
        <v>179</v>
      </c>
      <c r="AB30" s="32" t="s">
        <v>525</v>
      </c>
    </row>
    <row r="31" spans="1:28" ht="30" customHeight="1">
      <c r="A31" s="23" t="s">
        <v>329</v>
      </c>
      <c r="B31" s="14">
        <v>30</v>
      </c>
      <c r="C31" s="16" t="s">
        <v>715</v>
      </c>
      <c r="D31" s="26" t="s">
        <v>273</v>
      </c>
      <c r="E31" s="26" t="s">
        <v>187</v>
      </c>
      <c r="F31" s="30" t="s">
        <v>330</v>
      </c>
      <c r="G31" s="28" t="s">
        <v>331</v>
      </c>
      <c r="H31" s="29" t="s">
        <v>606</v>
      </c>
      <c r="I31" s="26" t="s">
        <v>607</v>
      </c>
      <c r="J31" s="26" t="s">
        <v>179</v>
      </c>
      <c r="K31" s="26" t="s">
        <v>179</v>
      </c>
      <c r="L31" s="26" t="s">
        <v>179</v>
      </c>
      <c r="M31" s="26" t="s">
        <v>179</v>
      </c>
      <c r="N31" s="30" t="s">
        <v>543</v>
      </c>
      <c r="O31" s="26" t="s">
        <v>179</v>
      </c>
      <c r="P31" s="26" t="s">
        <v>201</v>
      </c>
      <c r="Q31" s="26" t="s">
        <v>179</v>
      </c>
      <c r="R31" s="26">
        <v>1</v>
      </c>
      <c r="S31" s="26">
        <v>4</v>
      </c>
      <c r="T31" s="31" t="s">
        <v>179</v>
      </c>
      <c r="U31" s="26">
        <v>2</v>
      </c>
      <c r="V31" s="31" t="s">
        <v>179</v>
      </c>
      <c r="W31" s="26" t="s">
        <v>181</v>
      </c>
      <c r="X31" s="28" t="s">
        <v>179</v>
      </c>
      <c r="Y31" s="28" t="s">
        <v>332</v>
      </c>
      <c r="Z31" s="28" t="s">
        <v>209</v>
      </c>
      <c r="AA31" s="28" t="s">
        <v>179</v>
      </c>
      <c r="AB31" s="32" t="s">
        <v>525</v>
      </c>
    </row>
    <row r="32" spans="1:28" ht="30" customHeight="1">
      <c r="A32" s="23" t="s">
        <v>333</v>
      </c>
      <c r="B32" s="14">
        <v>31</v>
      </c>
      <c r="C32" s="16" t="s">
        <v>716</v>
      </c>
      <c r="D32" s="26" t="s">
        <v>273</v>
      </c>
      <c r="E32" s="26" t="s">
        <v>187</v>
      </c>
      <c r="F32" s="30" t="s">
        <v>334</v>
      </c>
      <c r="G32" s="28" t="s">
        <v>608</v>
      </c>
      <c r="H32" s="29" t="s">
        <v>609</v>
      </c>
      <c r="I32" s="26" t="s">
        <v>610</v>
      </c>
      <c r="J32" s="26" t="s">
        <v>179</v>
      </c>
      <c r="K32" s="26" t="s">
        <v>179</v>
      </c>
      <c r="L32" s="26" t="s">
        <v>179</v>
      </c>
      <c r="M32" s="26" t="s">
        <v>179</v>
      </c>
      <c r="N32" s="30" t="s">
        <v>543</v>
      </c>
      <c r="O32" s="26" t="s">
        <v>179</v>
      </c>
      <c r="P32" s="26" t="s">
        <v>201</v>
      </c>
      <c r="Q32" s="26" t="s">
        <v>179</v>
      </c>
      <c r="R32" s="26">
        <v>1</v>
      </c>
      <c r="S32" s="26">
        <v>3</v>
      </c>
      <c r="T32" s="31" t="s">
        <v>179</v>
      </c>
      <c r="U32" s="26">
        <v>2</v>
      </c>
      <c r="V32" s="31" t="s">
        <v>179</v>
      </c>
      <c r="W32" s="26" t="s">
        <v>181</v>
      </c>
      <c r="X32" s="28" t="s">
        <v>179</v>
      </c>
      <c r="Y32" s="28" t="s">
        <v>335</v>
      </c>
      <c r="Z32" s="28" t="s">
        <v>336</v>
      </c>
      <c r="AA32" s="28" t="s">
        <v>179</v>
      </c>
      <c r="AB32" s="32" t="s">
        <v>525</v>
      </c>
    </row>
    <row r="33" spans="1:28" ht="30" customHeight="1">
      <c r="A33" s="23" t="s">
        <v>337</v>
      </c>
      <c r="B33" s="14">
        <v>32</v>
      </c>
      <c r="C33" s="16" t="s">
        <v>611</v>
      </c>
      <c r="D33" s="26" t="s">
        <v>273</v>
      </c>
      <c r="E33" s="26" t="s">
        <v>254</v>
      </c>
      <c r="F33" s="30" t="s">
        <v>338</v>
      </c>
      <c r="G33" s="28" t="s">
        <v>339</v>
      </c>
      <c r="H33" s="29" t="s">
        <v>612</v>
      </c>
      <c r="I33" s="26" t="s">
        <v>340</v>
      </c>
      <c r="J33" s="26" t="s">
        <v>341</v>
      </c>
      <c r="K33" s="26" t="s">
        <v>342</v>
      </c>
      <c r="L33" s="26" t="s">
        <v>179</v>
      </c>
      <c r="M33" s="26" t="s">
        <v>179</v>
      </c>
      <c r="N33" s="30" t="s">
        <v>543</v>
      </c>
      <c r="O33" s="26" t="s">
        <v>179</v>
      </c>
      <c r="P33" s="26" t="s">
        <v>201</v>
      </c>
      <c r="Q33" s="26" t="s">
        <v>179</v>
      </c>
      <c r="R33" s="26">
        <v>1</v>
      </c>
      <c r="S33" s="26">
        <v>2</v>
      </c>
      <c r="T33" s="31" t="s">
        <v>179</v>
      </c>
      <c r="U33" s="26">
        <v>1</v>
      </c>
      <c r="V33" s="31" t="s">
        <v>179</v>
      </c>
      <c r="W33" s="26" t="s">
        <v>181</v>
      </c>
      <c r="X33" s="28" t="s">
        <v>179</v>
      </c>
      <c r="Y33" s="28" t="s">
        <v>343</v>
      </c>
      <c r="Z33" s="28" t="s">
        <v>191</v>
      </c>
      <c r="AA33" s="28" t="s">
        <v>179</v>
      </c>
      <c r="AB33" s="32" t="s">
        <v>525</v>
      </c>
    </row>
    <row r="34" spans="1:28" ht="30" customHeight="1">
      <c r="A34" s="23" t="s">
        <v>344</v>
      </c>
      <c r="B34" s="14">
        <v>33</v>
      </c>
      <c r="C34" s="16" t="s">
        <v>717</v>
      </c>
      <c r="D34" s="26" t="s">
        <v>273</v>
      </c>
      <c r="E34" s="26" t="s">
        <v>187</v>
      </c>
      <c r="F34" s="30" t="s">
        <v>613</v>
      </c>
      <c r="G34" s="28" t="s">
        <v>614</v>
      </c>
      <c r="H34" s="29" t="s">
        <v>615</v>
      </c>
      <c r="I34" s="26" t="s">
        <v>616</v>
      </c>
      <c r="J34" s="26" t="s">
        <v>179</v>
      </c>
      <c r="K34" s="26" t="s">
        <v>179</v>
      </c>
      <c r="L34" s="26" t="s">
        <v>179</v>
      </c>
      <c r="M34" s="26" t="s">
        <v>179</v>
      </c>
      <c r="N34" s="30" t="s">
        <v>543</v>
      </c>
      <c r="O34" s="26" t="s">
        <v>179</v>
      </c>
      <c r="P34" s="26" t="s">
        <v>201</v>
      </c>
      <c r="Q34" s="26" t="s">
        <v>179</v>
      </c>
      <c r="R34" s="26">
        <v>1</v>
      </c>
      <c r="S34" s="26">
        <v>2</v>
      </c>
      <c r="T34" s="31" t="s">
        <v>179</v>
      </c>
      <c r="U34" s="26" t="s">
        <v>537</v>
      </c>
      <c r="V34" s="31" t="s">
        <v>179</v>
      </c>
      <c r="W34" s="26" t="s">
        <v>181</v>
      </c>
      <c r="X34" s="28" t="s">
        <v>179</v>
      </c>
      <c r="Y34" s="28" t="s">
        <v>208</v>
      </c>
      <c r="Z34" s="28" t="s">
        <v>345</v>
      </c>
      <c r="AA34" s="28" t="s">
        <v>179</v>
      </c>
      <c r="AB34" s="32" t="s">
        <v>525</v>
      </c>
    </row>
    <row r="35" spans="1:28" ht="30" customHeight="1">
      <c r="A35" s="23" t="s">
        <v>346</v>
      </c>
      <c r="B35" s="14">
        <v>34</v>
      </c>
      <c r="C35" s="16" t="s">
        <v>617</v>
      </c>
      <c r="D35" s="26" t="s">
        <v>273</v>
      </c>
      <c r="E35" s="26" t="s">
        <v>254</v>
      </c>
      <c r="F35" s="30" t="s">
        <v>618</v>
      </c>
      <c r="G35" s="28" t="s">
        <v>347</v>
      </c>
      <c r="H35" s="29" t="s">
        <v>619</v>
      </c>
      <c r="I35" s="26" t="s">
        <v>348</v>
      </c>
      <c r="J35" s="26" t="s">
        <v>349</v>
      </c>
      <c r="K35" s="26" t="s">
        <v>179</v>
      </c>
      <c r="L35" s="26" t="s">
        <v>179</v>
      </c>
      <c r="M35" s="26" t="s">
        <v>179</v>
      </c>
      <c r="N35" s="30" t="s">
        <v>543</v>
      </c>
      <c r="O35" s="26" t="s">
        <v>179</v>
      </c>
      <c r="P35" s="26" t="s">
        <v>201</v>
      </c>
      <c r="Q35" s="26" t="s">
        <v>179</v>
      </c>
      <c r="R35" s="26">
        <v>1</v>
      </c>
      <c r="S35" s="26">
        <v>2</v>
      </c>
      <c r="T35" s="31" t="s">
        <v>179</v>
      </c>
      <c r="U35" s="26" t="s">
        <v>537</v>
      </c>
      <c r="V35" s="31" t="s">
        <v>179</v>
      </c>
      <c r="W35" s="26" t="s">
        <v>181</v>
      </c>
      <c r="X35" s="28" t="s">
        <v>179</v>
      </c>
      <c r="Y35" s="28" t="s">
        <v>350</v>
      </c>
      <c r="Z35" s="28" t="s">
        <v>351</v>
      </c>
      <c r="AA35" s="28" t="s">
        <v>179</v>
      </c>
      <c r="AB35" s="32" t="s">
        <v>525</v>
      </c>
    </row>
    <row r="36" spans="1:28" ht="30" customHeight="1">
      <c r="A36" s="23" t="s">
        <v>352</v>
      </c>
      <c r="B36" s="14">
        <v>35</v>
      </c>
      <c r="C36" s="16" t="s">
        <v>718</v>
      </c>
      <c r="D36" s="26" t="s">
        <v>273</v>
      </c>
      <c r="E36" s="26" t="s">
        <v>187</v>
      </c>
      <c r="F36" s="30" t="s">
        <v>353</v>
      </c>
      <c r="G36" s="28" t="s">
        <v>354</v>
      </c>
      <c r="H36" s="29" t="s">
        <v>620</v>
      </c>
      <c r="I36" s="26" t="s">
        <v>355</v>
      </c>
      <c r="J36" s="26" t="s">
        <v>356</v>
      </c>
      <c r="K36" s="26" t="s">
        <v>357</v>
      </c>
      <c r="L36" s="26" t="s">
        <v>358</v>
      </c>
      <c r="M36" s="26" t="s">
        <v>179</v>
      </c>
      <c r="N36" s="30" t="s">
        <v>551</v>
      </c>
      <c r="O36" s="26" t="s">
        <v>188</v>
      </c>
      <c r="P36" s="26" t="s">
        <v>201</v>
      </c>
      <c r="Q36" s="26" t="s">
        <v>179</v>
      </c>
      <c r="R36" s="26">
        <v>2</v>
      </c>
      <c r="S36" s="26">
        <v>2</v>
      </c>
      <c r="T36" s="31" t="s">
        <v>179</v>
      </c>
      <c r="U36" s="26">
        <v>2</v>
      </c>
      <c r="V36" s="31" t="s">
        <v>179</v>
      </c>
      <c r="W36" s="26" t="s">
        <v>181</v>
      </c>
      <c r="X36" s="28" t="s">
        <v>179</v>
      </c>
      <c r="Y36" s="28" t="s">
        <v>359</v>
      </c>
      <c r="Z36" s="28" t="s">
        <v>209</v>
      </c>
      <c r="AA36" s="28" t="s">
        <v>179</v>
      </c>
      <c r="AB36" s="32" t="s">
        <v>525</v>
      </c>
    </row>
    <row r="37" spans="1:28" ht="30" customHeight="1">
      <c r="A37" s="23" t="s">
        <v>360</v>
      </c>
      <c r="B37" s="14">
        <v>36</v>
      </c>
      <c r="C37" s="17">
        <v>1301</v>
      </c>
      <c r="D37" s="26" t="s">
        <v>361</v>
      </c>
      <c r="E37" s="26" t="s">
        <v>187</v>
      </c>
      <c r="F37" s="30" t="s">
        <v>362</v>
      </c>
      <c r="G37" s="28" t="s">
        <v>363</v>
      </c>
      <c r="H37" s="29" t="s">
        <v>621</v>
      </c>
      <c r="I37" s="26" t="s">
        <v>622</v>
      </c>
      <c r="J37" s="26" t="s">
        <v>179</v>
      </c>
      <c r="K37" s="26" t="s">
        <v>179</v>
      </c>
      <c r="L37" s="26" t="s">
        <v>179</v>
      </c>
      <c r="M37" s="26" t="s">
        <v>179</v>
      </c>
      <c r="N37" s="30" t="s">
        <v>580</v>
      </c>
      <c r="O37" s="26" t="s">
        <v>179</v>
      </c>
      <c r="P37" s="26" t="s">
        <v>179</v>
      </c>
      <c r="Q37" s="26" t="s">
        <v>180</v>
      </c>
      <c r="R37" s="26">
        <v>1</v>
      </c>
      <c r="S37" s="26">
        <v>3</v>
      </c>
      <c r="T37" s="31" t="s">
        <v>179</v>
      </c>
      <c r="U37" s="26">
        <v>1</v>
      </c>
      <c r="V37" s="31" t="s">
        <v>179</v>
      </c>
      <c r="W37" s="26" t="s">
        <v>181</v>
      </c>
      <c r="X37" s="28" t="s">
        <v>179</v>
      </c>
      <c r="Y37" s="28" t="s">
        <v>364</v>
      </c>
      <c r="Z37" s="28" t="s">
        <v>365</v>
      </c>
      <c r="AA37" s="28" t="s">
        <v>179</v>
      </c>
      <c r="AB37" s="32" t="s">
        <v>525</v>
      </c>
    </row>
    <row r="38" spans="1:28" ht="30" customHeight="1">
      <c r="A38" s="23" t="s">
        <v>366</v>
      </c>
      <c r="B38" s="14">
        <v>37</v>
      </c>
      <c r="C38" s="17">
        <v>1302</v>
      </c>
      <c r="D38" s="26" t="s">
        <v>361</v>
      </c>
      <c r="E38" s="26" t="s">
        <v>187</v>
      </c>
      <c r="F38" s="30" t="s">
        <v>367</v>
      </c>
      <c r="G38" s="38" t="s">
        <v>623</v>
      </c>
      <c r="H38" s="29" t="s">
        <v>624</v>
      </c>
      <c r="I38" s="26" t="s">
        <v>625</v>
      </c>
      <c r="J38" s="26" t="s">
        <v>626</v>
      </c>
      <c r="K38" s="26" t="s">
        <v>179</v>
      </c>
      <c r="L38" s="26" t="s">
        <v>179</v>
      </c>
      <c r="M38" s="26" t="s">
        <v>179</v>
      </c>
      <c r="N38" s="30" t="s">
        <v>580</v>
      </c>
      <c r="O38" s="26" t="s">
        <v>179</v>
      </c>
      <c r="P38" s="26" t="s">
        <v>179</v>
      </c>
      <c r="Q38" s="26" t="s">
        <v>180</v>
      </c>
      <c r="R38" s="26">
        <v>1</v>
      </c>
      <c r="S38" s="26">
        <v>2</v>
      </c>
      <c r="T38" s="31" t="s">
        <v>179</v>
      </c>
      <c r="U38" s="26">
        <v>1</v>
      </c>
      <c r="V38" s="31" t="s">
        <v>179</v>
      </c>
      <c r="W38" s="26" t="s">
        <v>181</v>
      </c>
      <c r="X38" s="28" t="s">
        <v>179</v>
      </c>
      <c r="Y38" s="28" t="s">
        <v>368</v>
      </c>
      <c r="Z38" s="28" t="s">
        <v>203</v>
      </c>
      <c r="AA38" s="28" t="s">
        <v>179</v>
      </c>
      <c r="AB38" s="32" t="s">
        <v>525</v>
      </c>
    </row>
    <row r="39" spans="1:28" ht="30" customHeight="1">
      <c r="A39" s="23" t="s">
        <v>369</v>
      </c>
      <c r="B39" s="14">
        <v>38</v>
      </c>
      <c r="C39" s="17">
        <v>1303</v>
      </c>
      <c r="D39" s="26" t="s">
        <v>361</v>
      </c>
      <c r="E39" s="26" t="s">
        <v>187</v>
      </c>
      <c r="F39" s="30" t="s">
        <v>627</v>
      </c>
      <c r="G39" s="39" t="s">
        <v>628</v>
      </c>
      <c r="H39" s="29" t="s">
        <v>629</v>
      </c>
      <c r="I39" s="26" t="s">
        <v>630</v>
      </c>
      <c r="J39" s="26" t="s">
        <v>179</v>
      </c>
      <c r="K39" s="26" t="s">
        <v>179</v>
      </c>
      <c r="L39" s="26" t="s">
        <v>179</v>
      </c>
      <c r="M39" s="26" t="s">
        <v>179</v>
      </c>
      <c r="N39" s="30" t="s">
        <v>547</v>
      </c>
      <c r="O39" s="26" t="s">
        <v>188</v>
      </c>
      <c r="P39" s="26" t="s">
        <v>201</v>
      </c>
      <c r="Q39" s="26" t="s">
        <v>180</v>
      </c>
      <c r="R39" s="26">
        <v>3</v>
      </c>
      <c r="S39" s="26">
        <v>5</v>
      </c>
      <c r="T39" s="31" t="s">
        <v>179</v>
      </c>
      <c r="U39" s="26">
        <v>3</v>
      </c>
      <c r="V39" s="31" t="s">
        <v>179</v>
      </c>
      <c r="W39" s="26" t="s">
        <v>181</v>
      </c>
      <c r="X39" s="28" t="s">
        <v>370</v>
      </c>
      <c r="Y39" s="28" t="s">
        <v>371</v>
      </c>
      <c r="Z39" s="28" t="s">
        <v>372</v>
      </c>
      <c r="AA39" s="28" t="s">
        <v>373</v>
      </c>
      <c r="AB39" s="32" t="s">
        <v>525</v>
      </c>
    </row>
    <row r="40" spans="1:28" ht="30" customHeight="1">
      <c r="A40" s="23" t="s">
        <v>374</v>
      </c>
      <c r="B40" s="14">
        <v>39</v>
      </c>
      <c r="C40" s="17">
        <v>1304</v>
      </c>
      <c r="D40" s="26" t="s">
        <v>361</v>
      </c>
      <c r="E40" s="26" t="s">
        <v>254</v>
      </c>
      <c r="F40" s="30" t="s">
        <v>631</v>
      </c>
      <c r="G40" s="28" t="s">
        <v>375</v>
      </c>
      <c r="H40" s="29" t="s">
        <v>632</v>
      </c>
      <c r="I40" s="26" t="s">
        <v>376</v>
      </c>
      <c r="J40" s="26" t="s">
        <v>179</v>
      </c>
      <c r="K40" s="26" t="s">
        <v>179</v>
      </c>
      <c r="L40" s="26" t="s">
        <v>179</v>
      </c>
      <c r="M40" s="26" t="s">
        <v>179</v>
      </c>
      <c r="N40" s="30" t="s">
        <v>543</v>
      </c>
      <c r="O40" s="26" t="s">
        <v>179</v>
      </c>
      <c r="P40" s="26" t="s">
        <v>201</v>
      </c>
      <c r="Q40" s="26" t="s">
        <v>179</v>
      </c>
      <c r="R40" s="26">
        <v>1</v>
      </c>
      <c r="S40" s="26">
        <v>2</v>
      </c>
      <c r="T40" s="31" t="s">
        <v>179</v>
      </c>
      <c r="U40" s="26">
        <v>1</v>
      </c>
      <c r="V40" s="31" t="s">
        <v>179</v>
      </c>
      <c r="W40" s="26" t="s">
        <v>95</v>
      </c>
      <c r="X40" s="28" t="s">
        <v>179</v>
      </c>
      <c r="Y40" s="28" t="s">
        <v>179</v>
      </c>
      <c r="Z40" s="28" t="s">
        <v>179</v>
      </c>
      <c r="AA40" s="28" t="s">
        <v>179</v>
      </c>
      <c r="AB40" s="32" t="s">
        <v>525</v>
      </c>
    </row>
    <row r="41" spans="1:28" ht="30" customHeight="1">
      <c r="A41" s="23" t="s">
        <v>377</v>
      </c>
      <c r="B41" s="14">
        <v>40</v>
      </c>
      <c r="C41" s="17">
        <v>1305</v>
      </c>
      <c r="D41" s="26" t="s">
        <v>361</v>
      </c>
      <c r="E41" s="26" t="s">
        <v>254</v>
      </c>
      <c r="F41" s="30" t="s">
        <v>378</v>
      </c>
      <c r="G41" s="28" t="s">
        <v>379</v>
      </c>
      <c r="H41" s="29" t="s">
        <v>633</v>
      </c>
      <c r="I41" s="26" t="s">
        <v>380</v>
      </c>
      <c r="J41" s="26" t="s">
        <v>179</v>
      </c>
      <c r="K41" s="26" t="s">
        <v>179</v>
      </c>
      <c r="L41" s="26" t="s">
        <v>179</v>
      </c>
      <c r="M41" s="26" t="s">
        <v>179</v>
      </c>
      <c r="N41" s="30" t="s">
        <v>543</v>
      </c>
      <c r="O41" s="26" t="s">
        <v>179</v>
      </c>
      <c r="P41" s="26" t="s">
        <v>201</v>
      </c>
      <c r="Q41" s="26" t="s">
        <v>179</v>
      </c>
      <c r="R41" s="26">
        <v>1</v>
      </c>
      <c r="S41" s="26">
        <v>2</v>
      </c>
      <c r="T41" s="31" t="s">
        <v>179</v>
      </c>
      <c r="U41" s="26" t="s">
        <v>537</v>
      </c>
      <c r="V41" s="31" t="s">
        <v>179</v>
      </c>
      <c r="W41" s="26" t="s">
        <v>181</v>
      </c>
      <c r="X41" s="28" t="s">
        <v>179</v>
      </c>
      <c r="Y41" s="28" t="s">
        <v>381</v>
      </c>
      <c r="Z41" s="28" t="s">
        <v>382</v>
      </c>
      <c r="AA41" s="28" t="s">
        <v>383</v>
      </c>
      <c r="AB41" s="32" t="s">
        <v>525</v>
      </c>
    </row>
    <row r="42" spans="1:28" ht="30" customHeight="1">
      <c r="A42" s="23" t="s">
        <v>384</v>
      </c>
      <c r="B42" s="14">
        <v>41</v>
      </c>
      <c r="C42" s="17">
        <v>1306</v>
      </c>
      <c r="D42" s="26" t="s">
        <v>361</v>
      </c>
      <c r="E42" s="26" t="s">
        <v>254</v>
      </c>
      <c r="F42" s="30" t="s">
        <v>634</v>
      </c>
      <c r="G42" s="28" t="s">
        <v>635</v>
      </c>
      <c r="H42" s="29" t="s">
        <v>636</v>
      </c>
      <c r="I42" s="29" t="s">
        <v>385</v>
      </c>
      <c r="J42" s="26" t="s">
        <v>386</v>
      </c>
      <c r="K42" s="26" t="s">
        <v>179</v>
      </c>
      <c r="L42" s="26" t="s">
        <v>179</v>
      </c>
      <c r="M42" s="26"/>
      <c r="N42" s="30" t="s">
        <v>580</v>
      </c>
      <c r="O42" s="26" t="s">
        <v>179</v>
      </c>
      <c r="P42" s="26" t="s">
        <v>179</v>
      </c>
      <c r="Q42" s="26" t="s">
        <v>180</v>
      </c>
      <c r="R42" s="26">
        <v>1</v>
      </c>
      <c r="S42" s="26">
        <v>4</v>
      </c>
      <c r="T42" s="31" t="s">
        <v>179</v>
      </c>
      <c r="U42" s="26">
        <v>2</v>
      </c>
      <c r="V42" s="31" t="s">
        <v>179</v>
      </c>
      <c r="W42" s="26" t="s">
        <v>181</v>
      </c>
      <c r="X42" s="28" t="s">
        <v>179</v>
      </c>
      <c r="Y42" s="28" t="s">
        <v>208</v>
      </c>
      <c r="Z42" s="28" t="s">
        <v>387</v>
      </c>
      <c r="AA42" s="28" t="s">
        <v>388</v>
      </c>
      <c r="AB42" s="32" t="s">
        <v>525</v>
      </c>
    </row>
    <row r="43" spans="1:28" ht="30" customHeight="1">
      <c r="A43" s="23" t="s">
        <v>389</v>
      </c>
      <c r="B43" s="14">
        <v>42</v>
      </c>
      <c r="C43" s="17">
        <v>1307</v>
      </c>
      <c r="D43" s="26" t="s">
        <v>361</v>
      </c>
      <c r="E43" s="26" t="s">
        <v>187</v>
      </c>
      <c r="F43" s="30" t="s">
        <v>390</v>
      </c>
      <c r="G43" s="28" t="s">
        <v>391</v>
      </c>
      <c r="H43" s="29" t="s">
        <v>637</v>
      </c>
      <c r="I43" s="26" t="s">
        <v>392</v>
      </c>
      <c r="J43" s="26" t="s">
        <v>179</v>
      </c>
      <c r="K43" s="26" t="s">
        <v>179</v>
      </c>
      <c r="L43" s="26" t="s">
        <v>179</v>
      </c>
      <c r="M43" s="26" t="s">
        <v>179</v>
      </c>
      <c r="N43" s="30" t="s">
        <v>580</v>
      </c>
      <c r="O43" s="26" t="s">
        <v>179</v>
      </c>
      <c r="P43" s="26" t="s">
        <v>179</v>
      </c>
      <c r="Q43" s="26" t="s">
        <v>180</v>
      </c>
      <c r="R43" s="26">
        <v>1</v>
      </c>
      <c r="S43" s="26">
        <v>2</v>
      </c>
      <c r="T43" s="31" t="s">
        <v>179</v>
      </c>
      <c r="U43" s="26" t="s">
        <v>537</v>
      </c>
      <c r="V43" s="31" t="s">
        <v>179</v>
      </c>
      <c r="W43" s="26" t="s">
        <v>181</v>
      </c>
      <c r="X43" s="28" t="s">
        <v>179</v>
      </c>
      <c r="Y43" s="28" t="s">
        <v>393</v>
      </c>
      <c r="Z43" s="28" t="s">
        <v>394</v>
      </c>
      <c r="AA43" s="28" t="s">
        <v>179</v>
      </c>
      <c r="AB43" s="32" t="s">
        <v>525</v>
      </c>
    </row>
    <row r="44" spans="1:28" ht="30" customHeight="1">
      <c r="A44" s="23" t="s">
        <v>395</v>
      </c>
      <c r="B44" s="14">
        <v>43</v>
      </c>
      <c r="C44" s="17">
        <v>1308</v>
      </c>
      <c r="D44" s="26" t="s">
        <v>361</v>
      </c>
      <c r="E44" s="26" t="s">
        <v>187</v>
      </c>
      <c r="F44" s="30" t="s">
        <v>396</v>
      </c>
      <c r="G44" s="28" t="s">
        <v>397</v>
      </c>
      <c r="H44" s="29" t="s">
        <v>638</v>
      </c>
      <c r="I44" s="26" t="s">
        <v>398</v>
      </c>
      <c r="J44" s="26" t="s">
        <v>639</v>
      </c>
      <c r="K44" s="26" t="s">
        <v>179</v>
      </c>
      <c r="L44" s="26" t="s">
        <v>179</v>
      </c>
      <c r="M44" s="26" t="s">
        <v>179</v>
      </c>
      <c r="N44" s="30" t="s">
        <v>580</v>
      </c>
      <c r="O44" s="26" t="s">
        <v>179</v>
      </c>
      <c r="P44" s="26" t="s">
        <v>179</v>
      </c>
      <c r="Q44" s="26" t="s">
        <v>180</v>
      </c>
      <c r="R44" s="26">
        <v>1</v>
      </c>
      <c r="S44" s="26">
        <v>2</v>
      </c>
      <c r="T44" s="31" t="s">
        <v>179</v>
      </c>
      <c r="U44" s="26" t="s">
        <v>537</v>
      </c>
      <c r="V44" s="31" t="s">
        <v>179</v>
      </c>
      <c r="W44" s="26" t="s">
        <v>181</v>
      </c>
      <c r="X44" s="28" t="s">
        <v>179</v>
      </c>
      <c r="Y44" s="28" t="s">
        <v>393</v>
      </c>
      <c r="Z44" s="28" t="s">
        <v>394</v>
      </c>
      <c r="AA44" s="28" t="s">
        <v>179</v>
      </c>
      <c r="AB44" s="32" t="s">
        <v>525</v>
      </c>
    </row>
    <row r="45" spans="1:28" ht="30" customHeight="1">
      <c r="A45" s="52" t="s">
        <v>399</v>
      </c>
      <c r="B45" s="14">
        <v>44</v>
      </c>
      <c r="C45" s="17">
        <v>1309</v>
      </c>
      <c r="D45" s="26" t="s">
        <v>361</v>
      </c>
      <c r="E45" s="26" t="s">
        <v>187</v>
      </c>
      <c r="F45" s="30" t="s">
        <v>640</v>
      </c>
      <c r="G45" s="28" t="s">
        <v>400</v>
      </c>
      <c r="H45" s="29" t="s">
        <v>641</v>
      </c>
      <c r="I45" s="26" t="s">
        <v>401</v>
      </c>
      <c r="J45" s="26" t="s">
        <v>179</v>
      </c>
      <c r="K45" s="26" t="s">
        <v>179</v>
      </c>
      <c r="L45" s="26" t="s">
        <v>179</v>
      </c>
      <c r="M45" s="26" t="s">
        <v>179</v>
      </c>
      <c r="N45" s="30" t="s">
        <v>536</v>
      </c>
      <c r="O45" s="29" t="s">
        <v>188</v>
      </c>
      <c r="P45" s="26"/>
      <c r="Q45" s="26"/>
      <c r="R45" s="26">
        <v>1</v>
      </c>
      <c r="S45" s="26">
        <v>3</v>
      </c>
      <c r="T45" s="31" t="s">
        <v>179</v>
      </c>
      <c r="U45" s="26">
        <v>2</v>
      </c>
      <c r="V45" s="31" t="s">
        <v>179</v>
      </c>
      <c r="W45" s="26" t="s">
        <v>181</v>
      </c>
      <c r="X45" s="28" t="s">
        <v>179</v>
      </c>
      <c r="Y45" s="28" t="s">
        <v>402</v>
      </c>
      <c r="Z45" s="28" t="s">
        <v>191</v>
      </c>
      <c r="AA45" s="28" t="s">
        <v>179</v>
      </c>
      <c r="AB45" s="32" t="s">
        <v>525</v>
      </c>
    </row>
    <row r="46" spans="1:28" ht="30" customHeight="1">
      <c r="A46" s="41" t="s">
        <v>403</v>
      </c>
      <c r="B46" s="14">
        <v>45</v>
      </c>
      <c r="C46" s="17">
        <v>1310</v>
      </c>
      <c r="D46" s="26" t="s">
        <v>361</v>
      </c>
      <c r="E46" s="26" t="s">
        <v>187</v>
      </c>
      <c r="F46" s="30" t="s">
        <v>404</v>
      </c>
      <c r="G46" s="28" t="s">
        <v>642</v>
      </c>
      <c r="H46" s="29" t="s">
        <v>643</v>
      </c>
      <c r="I46" s="26" t="s">
        <v>405</v>
      </c>
      <c r="J46" s="26"/>
      <c r="K46" s="26"/>
      <c r="L46" s="26"/>
      <c r="M46" s="26"/>
      <c r="N46" s="30" t="s">
        <v>543</v>
      </c>
      <c r="O46" s="29" t="s">
        <v>179</v>
      </c>
      <c r="P46" s="26" t="s">
        <v>201</v>
      </c>
      <c r="Q46" s="26" t="s">
        <v>179</v>
      </c>
      <c r="R46" s="26">
        <v>1</v>
      </c>
      <c r="S46" s="26">
        <v>2</v>
      </c>
      <c r="T46" s="31" t="s">
        <v>179</v>
      </c>
      <c r="U46" s="26">
        <v>1</v>
      </c>
      <c r="V46" s="31" t="s">
        <v>179</v>
      </c>
      <c r="W46" s="26" t="s">
        <v>181</v>
      </c>
      <c r="X46" s="28" t="s">
        <v>179</v>
      </c>
      <c r="Y46" s="28" t="s">
        <v>644</v>
      </c>
      <c r="Z46" s="28" t="s">
        <v>179</v>
      </c>
      <c r="AA46" s="28" t="s">
        <v>179</v>
      </c>
      <c r="AB46" s="32" t="s">
        <v>525</v>
      </c>
    </row>
    <row r="47" spans="1:28" ht="30" customHeight="1">
      <c r="A47" s="41" t="s">
        <v>645</v>
      </c>
      <c r="B47" s="14">
        <v>46</v>
      </c>
      <c r="C47" s="17">
        <v>1311</v>
      </c>
      <c r="D47" s="26" t="s">
        <v>361</v>
      </c>
      <c r="E47" s="26" t="s">
        <v>187</v>
      </c>
      <c r="F47" s="30" t="s">
        <v>646</v>
      </c>
      <c r="G47" s="28" t="s">
        <v>647</v>
      </c>
      <c r="H47" s="29" t="s">
        <v>648</v>
      </c>
      <c r="I47" s="26" t="s">
        <v>649</v>
      </c>
      <c r="J47" s="26" t="s">
        <v>179</v>
      </c>
      <c r="K47" s="26" t="s">
        <v>179</v>
      </c>
      <c r="L47" s="26" t="s">
        <v>179</v>
      </c>
      <c r="M47" s="26" t="s">
        <v>179</v>
      </c>
      <c r="N47" s="30" t="s">
        <v>543</v>
      </c>
      <c r="O47" s="29" t="s">
        <v>179</v>
      </c>
      <c r="P47" s="26" t="s">
        <v>201</v>
      </c>
      <c r="Q47" s="26" t="s">
        <v>179</v>
      </c>
      <c r="R47" s="26">
        <v>1</v>
      </c>
      <c r="S47" s="26">
        <v>3</v>
      </c>
      <c r="T47" s="31" t="s">
        <v>179</v>
      </c>
      <c r="U47" s="26" t="s">
        <v>537</v>
      </c>
      <c r="V47" s="31" t="s">
        <v>179</v>
      </c>
      <c r="W47" s="26" t="s">
        <v>181</v>
      </c>
      <c r="X47" s="28" t="s">
        <v>179</v>
      </c>
      <c r="Y47" s="28" t="s">
        <v>650</v>
      </c>
      <c r="Z47" s="28" t="s">
        <v>394</v>
      </c>
      <c r="AA47" s="28" t="s">
        <v>179</v>
      </c>
      <c r="AB47" s="32" t="s">
        <v>525</v>
      </c>
    </row>
    <row r="48" spans="1:28" ht="30" customHeight="1">
      <c r="A48" s="23" t="s">
        <v>406</v>
      </c>
      <c r="B48" s="14">
        <v>47</v>
      </c>
      <c r="C48" s="18">
        <v>1401</v>
      </c>
      <c r="D48" s="26" t="s">
        <v>407</v>
      </c>
      <c r="E48" s="26" t="s">
        <v>187</v>
      </c>
      <c r="F48" s="30" t="s">
        <v>651</v>
      </c>
      <c r="G48" s="38" t="s">
        <v>652</v>
      </c>
      <c r="H48" s="29" t="s">
        <v>653</v>
      </c>
      <c r="I48" s="26" t="s">
        <v>408</v>
      </c>
      <c r="J48" s="26" t="s">
        <v>179</v>
      </c>
      <c r="K48" s="26" t="s">
        <v>179</v>
      </c>
      <c r="L48" s="26" t="s">
        <v>179</v>
      </c>
      <c r="M48" s="26" t="s">
        <v>179</v>
      </c>
      <c r="N48" s="30" t="s">
        <v>543</v>
      </c>
      <c r="O48" s="26" t="s">
        <v>179</v>
      </c>
      <c r="P48" s="26" t="s">
        <v>201</v>
      </c>
      <c r="Q48" s="26" t="s">
        <v>179</v>
      </c>
      <c r="R48" s="26">
        <v>1</v>
      </c>
      <c r="S48" s="26">
        <v>6</v>
      </c>
      <c r="T48" s="31" t="s">
        <v>409</v>
      </c>
      <c r="U48" s="26" t="s">
        <v>537</v>
      </c>
      <c r="V48" s="31" t="s">
        <v>179</v>
      </c>
      <c r="W48" s="26" t="s">
        <v>181</v>
      </c>
      <c r="X48" s="28" t="s">
        <v>179</v>
      </c>
      <c r="Y48" s="28" t="s">
        <v>410</v>
      </c>
      <c r="Z48" s="28" t="s">
        <v>411</v>
      </c>
      <c r="AA48" s="28" t="s">
        <v>179</v>
      </c>
      <c r="AB48" s="32" t="s">
        <v>525</v>
      </c>
    </row>
    <row r="49" spans="1:28" ht="30" customHeight="1">
      <c r="A49" s="23" t="s">
        <v>412</v>
      </c>
      <c r="B49" s="14">
        <v>48</v>
      </c>
      <c r="C49" s="18">
        <v>1402</v>
      </c>
      <c r="D49" s="26" t="s">
        <v>407</v>
      </c>
      <c r="E49" s="26" t="s">
        <v>187</v>
      </c>
      <c r="F49" s="30" t="s">
        <v>413</v>
      </c>
      <c r="G49" s="28" t="s">
        <v>414</v>
      </c>
      <c r="H49" s="29" t="s">
        <v>654</v>
      </c>
      <c r="I49" s="26" t="s">
        <v>415</v>
      </c>
      <c r="J49" s="26" t="s">
        <v>179</v>
      </c>
      <c r="K49" s="26" t="s">
        <v>179</v>
      </c>
      <c r="L49" s="26" t="s">
        <v>179</v>
      </c>
      <c r="M49" s="26" t="s">
        <v>179</v>
      </c>
      <c r="N49" s="30" t="s">
        <v>567</v>
      </c>
      <c r="O49" s="26" t="s">
        <v>179</v>
      </c>
      <c r="P49" s="26" t="s">
        <v>201</v>
      </c>
      <c r="Q49" s="26" t="s">
        <v>180</v>
      </c>
      <c r="R49" s="26">
        <v>1</v>
      </c>
      <c r="S49" s="26">
        <v>2</v>
      </c>
      <c r="T49" s="31" t="s">
        <v>179</v>
      </c>
      <c r="U49" s="26">
        <v>1</v>
      </c>
      <c r="V49" s="31" t="s">
        <v>179</v>
      </c>
      <c r="W49" s="26" t="s">
        <v>181</v>
      </c>
      <c r="X49" s="28" t="s">
        <v>179</v>
      </c>
      <c r="Y49" s="28" t="s">
        <v>234</v>
      </c>
      <c r="Z49" s="28" t="s">
        <v>285</v>
      </c>
      <c r="AA49" s="28" t="s">
        <v>179</v>
      </c>
      <c r="AB49" s="32" t="s">
        <v>525</v>
      </c>
    </row>
    <row r="50" spans="1:28" ht="30" customHeight="1">
      <c r="A50" s="23" t="s">
        <v>416</v>
      </c>
      <c r="B50" s="14">
        <v>49</v>
      </c>
      <c r="C50" s="18" t="s">
        <v>655</v>
      </c>
      <c r="D50" s="26" t="s">
        <v>407</v>
      </c>
      <c r="E50" s="26" t="s">
        <v>254</v>
      </c>
      <c r="F50" s="30" t="s">
        <v>656</v>
      </c>
      <c r="G50" s="28" t="s">
        <v>657</v>
      </c>
      <c r="H50" s="29" t="s">
        <v>658</v>
      </c>
      <c r="I50" s="26" t="s">
        <v>417</v>
      </c>
      <c r="J50" s="26" t="s">
        <v>179</v>
      </c>
      <c r="K50" s="26" t="s">
        <v>179</v>
      </c>
      <c r="L50" s="26" t="s">
        <v>179</v>
      </c>
      <c r="M50" s="26" t="s">
        <v>179</v>
      </c>
      <c r="N50" s="30" t="s">
        <v>547</v>
      </c>
      <c r="O50" s="26" t="s">
        <v>188</v>
      </c>
      <c r="P50" s="26" t="s">
        <v>201</v>
      </c>
      <c r="Q50" s="26" t="s">
        <v>180</v>
      </c>
      <c r="R50" s="26">
        <v>3</v>
      </c>
      <c r="S50" s="26">
        <v>3</v>
      </c>
      <c r="T50" s="31" t="s">
        <v>179</v>
      </c>
      <c r="U50" s="26">
        <v>2</v>
      </c>
      <c r="V50" s="31" t="s">
        <v>179</v>
      </c>
      <c r="W50" s="26" t="s">
        <v>181</v>
      </c>
      <c r="X50" s="28" t="s">
        <v>179</v>
      </c>
      <c r="Y50" s="28" t="s">
        <v>418</v>
      </c>
      <c r="Z50" s="28" t="s">
        <v>419</v>
      </c>
      <c r="AA50" s="28" t="s">
        <v>179</v>
      </c>
      <c r="AB50" s="32" t="s">
        <v>525</v>
      </c>
    </row>
    <row r="51" spans="1:28" ht="30" customHeight="1">
      <c r="A51" s="23" t="s">
        <v>420</v>
      </c>
      <c r="B51" s="14">
        <v>50</v>
      </c>
      <c r="C51" s="18" t="s">
        <v>659</v>
      </c>
      <c r="D51" s="26" t="s">
        <v>407</v>
      </c>
      <c r="E51" s="26" t="s">
        <v>254</v>
      </c>
      <c r="F51" s="30" t="s">
        <v>421</v>
      </c>
      <c r="G51" s="28" t="s">
        <v>422</v>
      </c>
      <c r="H51" s="29" t="s">
        <v>660</v>
      </c>
      <c r="I51" s="26" t="s">
        <v>661</v>
      </c>
      <c r="J51" s="26" t="s">
        <v>179</v>
      </c>
      <c r="K51" s="26" t="s">
        <v>179</v>
      </c>
      <c r="L51" s="26" t="s">
        <v>179</v>
      </c>
      <c r="M51" s="26" t="s">
        <v>179</v>
      </c>
      <c r="N51" s="30" t="s">
        <v>543</v>
      </c>
      <c r="O51" s="26" t="s">
        <v>179</v>
      </c>
      <c r="P51" s="26" t="s">
        <v>201</v>
      </c>
      <c r="Q51" s="26" t="s">
        <v>179</v>
      </c>
      <c r="R51" s="26">
        <v>1</v>
      </c>
      <c r="S51" s="26">
        <v>3</v>
      </c>
      <c r="T51" s="31" t="s">
        <v>179</v>
      </c>
      <c r="U51" s="26">
        <v>1</v>
      </c>
      <c r="V51" s="31" t="s">
        <v>179</v>
      </c>
      <c r="W51" s="26" t="s">
        <v>181</v>
      </c>
      <c r="X51" s="28" t="s">
        <v>179</v>
      </c>
      <c r="Y51" s="28" t="s">
        <v>423</v>
      </c>
      <c r="Z51" s="28" t="s">
        <v>328</v>
      </c>
      <c r="AA51" s="28" t="s">
        <v>179</v>
      </c>
      <c r="AB51" s="32" t="s">
        <v>525</v>
      </c>
    </row>
    <row r="52" spans="1:28" ht="30" customHeight="1">
      <c r="A52" s="35" t="s">
        <v>530</v>
      </c>
      <c r="B52" s="14">
        <v>51</v>
      </c>
      <c r="C52" s="18" t="s">
        <v>719</v>
      </c>
      <c r="D52" s="26" t="s">
        <v>407</v>
      </c>
      <c r="E52" s="26" t="s">
        <v>187</v>
      </c>
      <c r="F52" s="30" t="s">
        <v>424</v>
      </c>
      <c r="G52" s="28" t="s">
        <v>662</v>
      </c>
      <c r="H52" s="29" t="s">
        <v>663</v>
      </c>
      <c r="I52" s="26" t="s">
        <v>664</v>
      </c>
      <c r="J52" s="26" t="s">
        <v>179</v>
      </c>
      <c r="K52" s="26" t="s">
        <v>179</v>
      </c>
      <c r="L52" s="26" t="s">
        <v>179</v>
      </c>
      <c r="M52" s="26" t="s">
        <v>179</v>
      </c>
      <c r="N52" s="30" t="s">
        <v>551</v>
      </c>
      <c r="O52" s="26" t="s">
        <v>188</v>
      </c>
      <c r="P52" s="26" t="s">
        <v>201</v>
      </c>
      <c r="Q52" s="26" t="s">
        <v>179</v>
      </c>
      <c r="R52" s="26">
        <v>2</v>
      </c>
      <c r="S52" s="26">
        <v>2</v>
      </c>
      <c r="T52" s="31" t="s">
        <v>179</v>
      </c>
      <c r="U52" s="26">
        <v>1</v>
      </c>
      <c r="V52" s="31" t="s">
        <v>425</v>
      </c>
      <c r="W52" s="26" t="s">
        <v>181</v>
      </c>
      <c r="X52" s="28" t="s">
        <v>179</v>
      </c>
      <c r="Y52" s="28" t="s">
        <v>179</v>
      </c>
      <c r="Z52" s="28" t="s">
        <v>179</v>
      </c>
      <c r="AA52" s="28" t="s">
        <v>179</v>
      </c>
      <c r="AB52" s="32" t="s">
        <v>525</v>
      </c>
    </row>
    <row r="53" spans="1:28" ht="30" customHeight="1">
      <c r="A53" s="23" t="s">
        <v>426</v>
      </c>
      <c r="B53" s="14">
        <v>52</v>
      </c>
      <c r="C53" s="18" t="s">
        <v>665</v>
      </c>
      <c r="D53" s="26" t="s">
        <v>407</v>
      </c>
      <c r="E53" s="26" t="s">
        <v>254</v>
      </c>
      <c r="F53" s="30" t="s">
        <v>666</v>
      </c>
      <c r="G53" s="38" t="s">
        <v>667</v>
      </c>
      <c r="H53" s="29" t="s">
        <v>668</v>
      </c>
      <c r="I53" s="26" t="s">
        <v>427</v>
      </c>
      <c r="J53" s="26" t="s">
        <v>179</v>
      </c>
      <c r="K53" s="26" t="s">
        <v>179</v>
      </c>
      <c r="L53" s="26" t="s">
        <v>179</v>
      </c>
      <c r="M53" s="26" t="s">
        <v>179</v>
      </c>
      <c r="N53" s="30" t="s">
        <v>543</v>
      </c>
      <c r="O53" s="26" t="s">
        <v>179</v>
      </c>
      <c r="P53" s="26" t="s">
        <v>201</v>
      </c>
      <c r="Q53" s="26" t="s">
        <v>179</v>
      </c>
      <c r="R53" s="26">
        <v>1</v>
      </c>
      <c r="S53" s="26">
        <v>3</v>
      </c>
      <c r="T53" s="31" t="s">
        <v>179</v>
      </c>
      <c r="U53" s="26" t="s">
        <v>537</v>
      </c>
      <c r="V53" s="31" t="s">
        <v>179</v>
      </c>
      <c r="W53" s="26" t="s">
        <v>181</v>
      </c>
      <c r="X53" s="28" t="s">
        <v>179</v>
      </c>
      <c r="Y53" s="28" t="s">
        <v>428</v>
      </c>
      <c r="Z53" s="28" t="s">
        <v>429</v>
      </c>
      <c r="AA53" s="28" t="s">
        <v>179</v>
      </c>
      <c r="AB53" s="78" t="s">
        <v>725</v>
      </c>
    </row>
    <row r="54" spans="1:28" ht="30" customHeight="1">
      <c r="A54" s="23" t="s">
        <v>430</v>
      </c>
      <c r="B54" s="14">
        <v>53</v>
      </c>
      <c r="C54" s="18" t="s">
        <v>720</v>
      </c>
      <c r="D54" s="26" t="s">
        <v>407</v>
      </c>
      <c r="E54" s="26" t="s">
        <v>187</v>
      </c>
      <c r="F54" s="30" t="s">
        <v>669</v>
      </c>
      <c r="G54" s="28" t="s">
        <v>431</v>
      </c>
      <c r="H54" s="29" t="s">
        <v>670</v>
      </c>
      <c r="I54" s="26" t="s">
        <v>432</v>
      </c>
      <c r="J54" s="26" t="s">
        <v>179</v>
      </c>
      <c r="K54" s="26" t="s">
        <v>179</v>
      </c>
      <c r="L54" s="26" t="s">
        <v>179</v>
      </c>
      <c r="M54" s="26" t="s">
        <v>179</v>
      </c>
      <c r="N54" s="30" t="s">
        <v>543</v>
      </c>
      <c r="O54" s="26" t="s">
        <v>179</v>
      </c>
      <c r="P54" s="26" t="s">
        <v>201</v>
      </c>
      <c r="Q54" s="26" t="s">
        <v>179</v>
      </c>
      <c r="R54" s="26">
        <v>1</v>
      </c>
      <c r="S54" s="26">
        <v>2</v>
      </c>
      <c r="T54" s="31" t="s">
        <v>179</v>
      </c>
      <c r="U54" s="26">
        <v>2</v>
      </c>
      <c r="V54" s="31" t="s">
        <v>179</v>
      </c>
      <c r="W54" s="26" t="s">
        <v>181</v>
      </c>
      <c r="X54" s="28" t="s">
        <v>179</v>
      </c>
      <c r="Y54" s="28" t="s">
        <v>433</v>
      </c>
      <c r="Z54" s="28" t="s">
        <v>434</v>
      </c>
      <c r="AA54" s="28" t="s">
        <v>179</v>
      </c>
      <c r="AB54" s="32" t="s">
        <v>525</v>
      </c>
    </row>
    <row r="55" spans="1:28" ht="30" customHeight="1">
      <c r="A55" s="23" t="s">
        <v>435</v>
      </c>
      <c r="B55" s="14">
        <v>54</v>
      </c>
      <c r="C55" s="18" t="s">
        <v>721</v>
      </c>
      <c r="D55" s="26" t="s">
        <v>407</v>
      </c>
      <c r="E55" s="26" t="s">
        <v>187</v>
      </c>
      <c r="F55" s="30" t="s">
        <v>436</v>
      </c>
      <c r="G55" s="28" t="s">
        <v>437</v>
      </c>
      <c r="H55" s="29" t="s">
        <v>671</v>
      </c>
      <c r="I55" s="26" t="s">
        <v>672</v>
      </c>
      <c r="J55" s="26" t="s">
        <v>673</v>
      </c>
      <c r="K55" s="26" t="s">
        <v>179</v>
      </c>
      <c r="L55" s="26" t="s">
        <v>179</v>
      </c>
      <c r="M55" s="26" t="s">
        <v>179</v>
      </c>
      <c r="N55" s="30" t="s">
        <v>567</v>
      </c>
      <c r="O55" s="26" t="s">
        <v>179</v>
      </c>
      <c r="P55" s="26" t="s">
        <v>201</v>
      </c>
      <c r="Q55" s="26" t="s">
        <v>180</v>
      </c>
      <c r="R55" s="26">
        <v>2</v>
      </c>
      <c r="S55" s="26">
        <v>3</v>
      </c>
      <c r="T55" s="31" t="s">
        <v>179</v>
      </c>
      <c r="U55" s="26">
        <v>1</v>
      </c>
      <c r="V55" s="31" t="s">
        <v>179</v>
      </c>
      <c r="W55" s="26" t="s">
        <v>181</v>
      </c>
      <c r="X55" s="28" t="s">
        <v>179</v>
      </c>
      <c r="Y55" s="28" t="s">
        <v>438</v>
      </c>
      <c r="Z55" s="28" t="s">
        <v>203</v>
      </c>
      <c r="AA55" s="28" t="s">
        <v>439</v>
      </c>
      <c r="AB55" s="32" t="s">
        <v>525</v>
      </c>
    </row>
    <row r="56" spans="1:28" ht="30" customHeight="1">
      <c r="A56" s="23" t="s">
        <v>440</v>
      </c>
      <c r="B56" s="14">
        <v>55</v>
      </c>
      <c r="C56" s="18" t="s">
        <v>722</v>
      </c>
      <c r="D56" s="26" t="s">
        <v>407</v>
      </c>
      <c r="E56" s="26" t="s">
        <v>187</v>
      </c>
      <c r="F56" s="30" t="s">
        <v>441</v>
      </c>
      <c r="G56" s="28" t="s">
        <v>442</v>
      </c>
      <c r="H56" s="29" t="s">
        <v>674</v>
      </c>
      <c r="I56" s="26" t="s">
        <v>443</v>
      </c>
      <c r="J56" s="26" t="s">
        <v>179</v>
      </c>
      <c r="K56" s="26" t="s">
        <v>179</v>
      </c>
      <c r="L56" s="26" t="s">
        <v>179</v>
      </c>
      <c r="M56" s="26" t="s">
        <v>179</v>
      </c>
      <c r="N56" s="30" t="s">
        <v>551</v>
      </c>
      <c r="O56" s="26" t="s">
        <v>188</v>
      </c>
      <c r="P56" s="26" t="s">
        <v>201</v>
      </c>
      <c r="Q56" s="26" t="s">
        <v>179</v>
      </c>
      <c r="R56" s="26">
        <v>2</v>
      </c>
      <c r="S56" s="26">
        <v>2</v>
      </c>
      <c r="T56" s="31" t="s">
        <v>179</v>
      </c>
      <c r="U56" s="26" t="s">
        <v>537</v>
      </c>
      <c r="V56" s="31" t="s">
        <v>179</v>
      </c>
      <c r="W56" s="26" t="s">
        <v>181</v>
      </c>
      <c r="X56" s="28" t="s">
        <v>179</v>
      </c>
      <c r="Y56" s="28" t="s">
        <v>675</v>
      </c>
      <c r="Z56" s="28" t="s">
        <v>328</v>
      </c>
      <c r="AA56" s="28" t="s">
        <v>179</v>
      </c>
      <c r="AB56" s="32" t="s">
        <v>525</v>
      </c>
    </row>
    <row r="57" spans="1:28" ht="30" customHeight="1">
      <c r="A57" s="23" t="s">
        <v>444</v>
      </c>
      <c r="B57" s="14">
        <v>56</v>
      </c>
      <c r="C57" s="18" t="s">
        <v>676</v>
      </c>
      <c r="D57" s="26" t="s">
        <v>407</v>
      </c>
      <c r="E57" s="26" t="s">
        <v>254</v>
      </c>
      <c r="F57" s="30" t="s">
        <v>445</v>
      </c>
      <c r="G57" s="28" t="s">
        <v>446</v>
      </c>
      <c r="H57" s="29" t="s">
        <v>677</v>
      </c>
      <c r="I57" s="26" t="s">
        <v>447</v>
      </c>
      <c r="J57" s="26" t="s">
        <v>179</v>
      </c>
      <c r="K57" s="26" t="s">
        <v>179</v>
      </c>
      <c r="L57" s="26" t="s">
        <v>179</v>
      </c>
      <c r="M57" s="26" t="s">
        <v>179</v>
      </c>
      <c r="N57" s="30" t="s">
        <v>543</v>
      </c>
      <c r="O57" s="26" t="s">
        <v>179</v>
      </c>
      <c r="P57" s="26" t="s">
        <v>201</v>
      </c>
      <c r="Q57" s="26" t="s">
        <v>179</v>
      </c>
      <c r="R57" s="26">
        <v>1</v>
      </c>
      <c r="S57" s="26">
        <v>4</v>
      </c>
      <c r="T57" s="31" t="s">
        <v>179</v>
      </c>
      <c r="U57" s="26" t="s">
        <v>537</v>
      </c>
      <c r="V57" s="31" t="s">
        <v>179</v>
      </c>
      <c r="W57" s="26" t="s">
        <v>181</v>
      </c>
      <c r="X57" s="28" t="s">
        <v>179</v>
      </c>
      <c r="Y57" s="28" t="s">
        <v>448</v>
      </c>
      <c r="Z57" s="28" t="s">
        <v>449</v>
      </c>
      <c r="AA57" s="28" t="s">
        <v>179</v>
      </c>
      <c r="AB57" s="32" t="s">
        <v>525</v>
      </c>
    </row>
    <row r="58" spans="1:28" ht="30" customHeight="1">
      <c r="A58" s="23" t="s">
        <v>450</v>
      </c>
      <c r="B58" s="14">
        <v>57</v>
      </c>
      <c r="C58" s="18" t="s">
        <v>723</v>
      </c>
      <c r="D58" s="26" t="s">
        <v>407</v>
      </c>
      <c r="E58" s="26" t="s">
        <v>187</v>
      </c>
      <c r="F58" s="30" t="s">
        <v>678</v>
      </c>
      <c r="G58" s="28" t="s">
        <v>451</v>
      </c>
      <c r="H58" s="29" t="s">
        <v>679</v>
      </c>
      <c r="I58" s="26" t="s">
        <v>680</v>
      </c>
      <c r="J58" s="26" t="s">
        <v>179</v>
      </c>
      <c r="K58" s="26" t="s">
        <v>179</v>
      </c>
      <c r="L58" s="26" t="s">
        <v>179</v>
      </c>
      <c r="M58" s="26" t="s">
        <v>179</v>
      </c>
      <c r="N58" s="30" t="s">
        <v>543</v>
      </c>
      <c r="O58" s="26" t="s">
        <v>179</v>
      </c>
      <c r="P58" s="26" t="s">
        <v>201</v>
      </c>
      <c r="Q58" s="26" t="s">
        <v>179</v>
      </c>
      <c r="R58" s="26">
        <v>1</v>
      </c>
      <c r="S58" s="26">
        <v>4</v>
      </c>
      <c r="T58" s="31" t="s">
        <v>179</v>
      </c>
      <c r="U58" s="26" t="s">
        <v>537</v>
      </c>
      <c r="V58" s="31" t="s">
        <v>179</v>
      </c>
      <c r="W58" s="26" t="s">
        <v>181</v>
      </c>
      <c r="X58" s="28" t="s">
        <v>179</v>
      </c>
      <c r="Y58" s="28" t="s">
        <v>231</v>
      </c>
      <c r="Z58" s="28" t="s">
        <v>452</v>
      </c>
      <c r="AA58" s="28" t="s">
        <v>179</v>
      </c>
      <c r="AB58" s="32" t="s">
        <v>525</v>
      </c>
    </row>
    <row r="59" spans="1:28" ht="30" customHeight="1">
      <c r="A59" s="43" t="s">
        <v>520</v>
      </c>
      <c r="B59" s="14">
        <v>58</v>
      </c>
      <c r="C59" s="18" t="s">
        <v>724</v>
      </c>
      <c r="D59" s="44" t="s">
        <v>407</v>
      </c>
      <c r="E59" s="44" t="s">
        <v>187</v>
      </c>
      <c r="F59" s="45" t="s">
        <v>521</v>
      </c>
      <c r="G59" s="46" t="s">
        <v>522</v>
      </c>
      <c r="H59" s="47" t="s">
        <v>681</v>
      </c>
      <c r="I59" s="47" t="s">
        <v>523</v>
      </c>
      <c r="J59" s="44" t="s">
        <v>179</v>
      </c>
      <c r="K59" s="44" t="s">
        <v>179</v>
      </c>
      <c r="L59" s="44" t="s">
        <v>179</v>
      </c>
      <c r="M59" s="44" t="s">
        <v>179</v>
      </c>
      <c r="N59" s="45" t="s">
        <v>580</v>
      </c>
      <c r="O59" s="44"/>
      <c r="P59" s="44"/>
      <c r="Q59" s="44" t="s">
        <v>180</v>
      </c>
      <c r="R59" s="44">
        <v>1</v>
      </c>
      <c r="S59" s="44">
        <v>2</v>
      </c>
      <c r="T59" s="44" t="s">
        <v>179</v>
      </c>
      <c r="U59" s="44" t="s">
        <v>537</v>
      </c>
      <c r="V59" s="48" t="s">
        <v>179</v>
      </c>
      <c r="W59" s="44" t="s">
        <v>181</v>
      </c>
      <c r="X59" s="48" t="s">
        <v>179</v>
      </c>
      <c r="Y59" s="44" t="s">
        <v>524</v>
      </c>
      <c r="Z59" s="46" t="s">
        <v>191</v>
      </c>
      <c r="AA59" s="46" t="s">
        <v>179</v>
      </c>
      <c r="AB59" s="32" t="s">
        <v>525</v>
      </c>
    </row>
    <row r="60" spans="1:28" ht="30" customHeight="1">
      <c r="A60" s="23" t="s">
        <v>453</v>
      </c>
      <c r="B60" s="14">
        <v>59</v>
      </c>
      <c r="C60" s="19">
        <v>1501</v>
      </c>
      <c r="D60" s="26" t="s">
        <v>454</v>
      </c>
      <c r="E60" s="26" t="s">
        <v>187</v>
      </c>
      <c r="F60" s="30" t="s">
        <v>682</v>
      </c>
      <c r="G60" s="28" t="s">
        <v>455</v>
      </c>
      <c r="H60" s="29" t="s">
        <v>683</v>
      </c>
      <c r="I60" s="26" t="s">
        <v>456</v>
      </c>
      <c r="J60" s="26" t="s">
        <v>457</v>
      </c>
      <c r="K60" s="26" t="s">
        <v>179</v>
      </c>
      <c r="L60" s="26" t="s">
        <v>179</v>
      </c>
      <c r="M60" s="26" t="s">
        <v>179</v>
      </c>
      <c r="N60" s="30" t="s">
        <v>543</v>
      </c>
      <c r="O60" s="26" t="s">
        <v>179</v>
      </c>
      <c r="P60" s="26" t="s">
        <v>201</v>
      </c>
      <c r="Q60" s="26" t="s">
        <v>179</v>
      </c>
      <c r="R60" s="26">
        <v>1</v>
      </c>
      <c r="S60" s="26">
        <v>6</v>
      </c>
      <c r="T60" s="31" t="s">
        <v>179</v>
      </c>
      <c r="U60" s="26" t="s">
        <v>537</v>
      </c>
      <c r="V60" s="31" t="s">
        <v>179</v>
      </c>
      <c r="W60" s="26" t="s">
        <v>181</v>
      </c>
      <c r="X60" s="28" t="s">
        <v>458</v>
      </c>
      <c r="Y60" s="28" t="s">
        <v>459</v>
      </c>
      <c r="Z60" s="28" t="s">
        <v>203</v>
      </c>
      <c r="AA60" s="28" t="s">
        <v>179</v>
      </c>
      <c r="AB60" s="32" t="s">
        <v>525</v>
      </c>
    </row>
    <row r="61" spans="1:28" ht="30" customHeight="1">
      <c r="A61" s="23" t="s">
        <v>460</v>
      </c>
      <c r="B61" s="14">
        <v>60</v>
      </c>
      <c r="C61" s="19">
        <v>1502</v>
      </c>
      <c r="D61" s="26" t="s">
        <v>454</v>
      </c>
      <c r="E61" s="26" t="s">
        <v>187</v>
      </c>
      <c r="F61" s="30" t="s">
        <v>461</v>
      </c>
      <c r="G61" s="28" t="s">
        <v>462</v>
      </c>
      <c r="H61" s="29" t="s">
        <v>684</v>
      </c>
      <c r="I61" s="26" t="s">
        <v>685</v>
      </c>
      <c r="J61" s="26" t="s">
        <v>686</v>
      </c>
      <c r="K61" s="26" t="s">
        <v>179</v>
      </c>
      <c r="L61" s="26" t="s">
        <v>179</v>
      </c>
      <c r="M61" s="26" t="s">
        <v>179</v>
      </c>
      <c r="N61" s="30" t="s">
        <v>536</v>
      </c>
      <c r="O61" s="26" t="s">
        <v>188</v>
      </c>
      <c r="P61" s="26" t="s">
        <v>179</v>
      </c>
      <c r="Q61" s="26" t="s">
        <v>179</v>
      </c>
      <c r="R61" s="26">
        <v>1</v>
      </c>
      <c r="S61" s="26">
        <v>3</v>
      </c>
      <c r="T61" s="31" t="s">
        <v>179</v>
      </c>
      <c r="U61" s="26">
        <v>2</v>
      </c>
      <c r="V61" s="31" t="s">
        <v>179</v>
      </c>
      <c r="W61" s="26" t="s">
        <v>181</v>
      </c>
      <c r="X61" s="28" t="s">
        <v>179</v>
      </c>
      <c r="Y61" s="28" t="s">
        <v>208</v>
      </c>
      <c r="Z61" s="28" t="s">
        <v>463</v>
      </c>
      <c r="AA61" s="28" t="s">
        <v>179</v>
      </c>
      <c r="AB61" s="32" t="s">
        <v>525</v>
      </c>
    </row>
    <row r="62" spans="1:28" ht="30" customHeight="1">
      <c r="A62" s="23" t="s">
        <v>464</v>
      </c>
      <c r="B62" s="14">
        <v>61</v>
      </c>
      <c r="C62" s="19">
        <v>1503</v>
      </c>
      <c r="D62" s="26" t="s">
        <v>454</v>
      </c>
      <c r="E62" s="26" t="s">
        <v>187</v>
      </c>
      <c r="F62" s="30" t="s">
        <v>465</v>
      </c>
      <c r="G62" s="28" t="s">
        <v>466</v>
      </c>
      <c r="H62" s="29" t="s">
        <v>687</v>
      </c>
      <c r="I62" s="26" t="s">
        <v>467</v>
      </c>
      <c r="J62" s="26" t="s">
        <v>688</v>
      </c>
      <c r="K62" s="26" t="s">
        <v>179</v>
      </c>
      <c r="L62" s="26" t="s">
        <v>179</v>
      </c>
      <c r="M62" s="26" t="s">
        <v>179</v>
      </c>
      <c r="N62" s="30" t="s">
        <v>536</v>
      </c>
      <c r="O62" s="26" t="s">
        <v>188</v>
      </c>
      <c r="P62" s="26" t="s">
        <v>179</v>
      </c>
      <c r="Q62" s="26" t="s">
        <v>179</v>
      </c>
      <c r="R62" s="26">
        <v>1</v>
      </c>
      <c r="S62" s="26">
        <v>3</v>
      </c>
      <c r="T62" s="31" t="s">
        <v>179</v>
      </c>
      <c r="U62" s="26">
        <v>1</v>
      </c>
      <c r="V62" s="31" t="s">
        <v>179</v>
      </c>
      <c r="W62" s="26" t="s">
        <v>181</v>
      </c>
      <c r="X62" s="28" t="s">
        <v>179</v>
      </c>
      <c r="Y62" s="28" t="s">
        <v>468</v>
      </c>
      <c r="Z62" s="28" t="s">
        <v>469</v>
      </c>
      <c r="AA62" s="28" t="s">
        <v>179</v>
      </c>
      <c r="AB62" s="32" t="s">
        <v>525</v>
      </c>
    </row>
    <row r="63" spans="1:28" ht="30" customHeight="1">
      <c r="A63" s="23" t="s">
        <v>470</v>
      </c>
      <c r="B63" s="14">
        <v>62</v>
      </c>
      <c r="C63" s="19">
        <v>1504</v>
      </c>
      <c r="D63" s="26" t="s">
        <v>454</v>
      </c>
      <c r="E63" s="26" t="s">
        <v>187</v>
      </c>
      <c r="F63" s="30" t="s">
        <v>471</v>
      </c>
      <c r="G63" s="28" t="s">
        <v>472</v>
      </c>
      <c r="H63" s="29" t="s">
        <v>689</v>
      </c>
      <c r="I63" s="26" t="s">
        <v>690</v>
      </c>
      <c r="J63" s="26" t="s">
        <v>179</v>
      </c>
      <c r="K63" s="26" t="s">
        <v>179</v>
      </c>
      <c r="L63" s="26" t="s">
        <v>179</v>
      </c>
      <c r="M63" s="26" t="s">
        <v>179</v>
      </c>
      <c r="N63" s="30" t="s">
        <v>580</v>
      </c>
      <c r="O63" s="26" t="s">
        <v>179</v>
      </c>
      <c r="P63" s="26" t="s">
        <v>179</v>
      </c>
      <c r="Q63" s="26" t="s">
        <v>180</v>
      </c>
      <c r="R63" s="26">
        <v>1</v>
      </c>
      <c r="S63" s="26">
        <v>5</v>
      </c>
      <c r="T63" s="31" t="s">
        <v>179</v>
      </c>
      <c r="U63" s="26">
        <v>2</v>
      </c>
      <c r="V63" s="31" t="s">
        <v>179</v>
      </c>
      <c r="W63" s="26" t="s">
        <v>181</v>
      </c>
      <c r="X63" s="28" t="s">
        <v>179</v>
      </c>
      <c r="Y63" s="28" t="s">
        <v>473</v>
      </c>
      <c r="Z63" s="28" t="s">
        <v>474</v>
      </c>
      <c r="AA63" s="28" t="s">
        <v>179</v>
      </c>
      <c r="AB63" s="78" t="s">
        <v>725</v>
      </c>
    </row>
    <row r="64" spans="1:28" ht="30" customHeight="1">
      <c r="A64" s="23" t="s">
        <v>475</v>
      </c>
      <c r="B64" s="14">
        <v>63</v>
      </c>
      <c r="C64" s="19">
        <v>1505</v>
      </c>
      <c r="D64" s="26" t="s">
        <v>454</v>
      </c>
      <c r="E64" s="26" t="s">
        <v>187</v>
      </c>
      <c r="F64" s="30" t="s">
        <v>476</v>
      </c>
      <c r="G64" s="28" t="s">
        <v>477</v>
      </c>
      <c r="H64" s="29" t="s">
        <v>691</v>
      </c>
      <c r="I64" s="26" t="s">
        <v>692</v>
      </c>
      <c r="J64" s="26" t="s">
        <v>179</v>
      </c>
      <c r="K64" s="26" t="s">
        <v>179</v>
      </c>
      <c r="L64" s="26" t="s">
        <v>179</v>
      </c>
      <c r="M64" s="26" t="s">
        <v>179</v>
      </c>
      <c r="N64" s="30" t="s">
        <v>543</v>
      </c>
      <c r="O64" s="26" t="s">
        <v>179</v>
      </c>
      <c r="P64" s="26" t="s">
        <v>201</v>
      </c>
      <c r="Q64" s="26" t="s">
        <v>179</v>
      </c>
      <c r="R64" s="26">
        <v>1</v>
      </c>
      <c r="S64" s="26">
        <v>3</v>
      </c>
      <c r="T64" s="31" t="s">
        <v>179</v>
      </c>
      <c r="U64" s="26" t="s">
        <v>537</v>
      </c>
      <c r="V64" s="31" t="s">
        <v>179</v>
      </c>
      <c r="W64" s="26" t="s">
        <v>181</v>
      </c>
      <c r="X64" s="28" t="s">
        <v>478</v>
      </c>
      <c r="Y64" s="28" t="s">
        <v>479</v>
      </c>
      <c r="Z64" s="28" t="s">
        <v>480</v>
      </c>
      <c r="AA64" s="28" t="s">
        <v>179</v>
      </c>
      <c r="AB64" s="78" t="s">
        <v>725</v>
      </c>
    </row>
    <row r="65" spans="1:28" ht="30" customHeight="1">
      <c r="A65" s="23" t="s">
        <v>481</v>
      </c>
      <c r="B65" s="14">
        <v>64</v>
      </c>
      <c r="C65" s="19">
        <v>1506</v>
      </c>
      <c r="D65" s="26" t="s">
        <v>454</v>
      </c>
      <c r="E65" s="26" t="s">
        <v>187</v>
      </c>
      <c r="F65" s="30" t="s">
        <v>482</v>
      </c>
      <c r="G65" s="28" t="s">
        <v>693</v>
      </c>
      <c r="H65" s="29" t="s">
        <v>694</v>
      </c>
      <c r="I65" s="26" t="s">
        <v>483</v>
      </c>
      <c r="J65" s="26" t="s">
        <v>484</v>
      </c>
      <c r="K65" s="26" t="s">
        <v>179</v>
      </c>
      <c r="L65" s="26" t="s">
        <v>179</v>
      </c>
      <c r="M65" s="26" t="s">
        <v>179</v>
      </c>
      <c r="N65" s="30" t="s">
        <v>543</v>
      </c>
      <c r="O65" s="26" t="s">
        <v>179</v>
      </c>
      <c r="P65" s="26" t="s">
        <v>201</v>
      </c>
      <c r="Q65" s="26" t="s">
        <v>179</v>
      </c>
      <c r="R65" s="26">
        <v>1</v>
      </c>
      <c r="S65" s="26">
        <v>2</v>
      </c>
      <c r="T65" s="31" t="s">
        <v>179</v>
      </c>
      <c r="U65" s="26" t="s">
        <v>537</v>
      </c>
      <c r="V65" s="31" t="s">
        <v>179</v>
      </c>
      <c r="W65" s="26" t="s">
        <v>181</v>
      </c>
      <c r="X65" s="28" t="s">
        <v>179</v>
      </c>
      <c r="Y65" s="28" t="s">
        <v>485</v>
      </c>
      <c r="Z65" s="28" t="s">
        <v>449</v>
      </c>
      <c r="AA65" s="28" t="s">
        <v>179</v>
      </c>
      <c r="AB65" s="32" t="s">
        <v>525</v>
      </c>
    </row>
    <row r="66" spans="1:28" ht="30" customHeight="1">
      <c r="A66" s="23" t="s">
        <v>486</v>
      </c>
      <c r="B66" s="14">
        <v>65</v>
      </c>
      <c r="C66" s="19">
        <v>1507</v>
      </c>
      <c r="D66" s="26" t="s">
        <v>454</v>
      </c>
      <c r="E66" s="26" t="s">
        <v>187</v>
      </c>
      <c r="F66" s="30" t="s">
        <v>487</v>
      </c>
      <c r="G66" s="28" t="s">
        <v>488</v>
      </c>
      <c r="H66" s="29" t="s">
        <v>695</v>
      </c>
      <c r="I66" s="26" t="s">
        <v>489</v>
      </c>
      <c r="J66" s="26" t="s">
        <v>490</v>
      </c>
      <c r="K66" s="26" t="s">
        <v>491</v>
      </c>
      <c r="L66" s="26" t="s">
        <v>179</v>
      </c>
      <c r="M66" s="26" t="s">
        <v>179</v>
      </c>
      <c r="N66" s="30" t="s">
        <v>580</v>
      </c>
      <c r="O66" s="26" t="s">
        <v>179</v>
      </c>
      <c r="P66" s="26"/>
      <c r="Q66" s="26" t="s">
        <v>180</v>
      </c>
      <c r="R66" s="26">
        <v>1</v>
      </c>
      <c r="S66" s="26">
        <v>4</v>
      </c>
      <c r="T66" s="26" t="s">
        <v>179</v>
      </c>
      <c r="U66" s="26">
        <v>4</v>
      </c>
      <c r="V66" s="26" t="s">
        <v>179</v>
      </c>
      <c r="W66" s="26" t="s">
        <v>181</v>
      </c>
      <c r="X66" s="26" t="s">
        <v>179</v>
      </c>
      <c r="Y66" s="28" t="s">
        <v>179</v>
      </c>
      <c r="Z66" s="28" t="s">
        <v>218</v>
      </c>
      <c r="AA66" s="28" t="s">
        <v>179</v>
      </c>
      <c r="AB66" s="32" t="s">
        <v>525</v>
      </c>
    </row>
    <row r="67" spans="1:28" ht="30" customHeight="1">
      <c r="A67" s="23" t="s">
        <v>492</v>
      </c>
      <c r="B67" s="14">
        <v>66</v>
      </c>
      <c r="C67" s="20">
        <v>1601</v>
      </c>
      <c r="D67" s="26" t="s">
        <v>493</v>
      </c>
      <c r="E67" s="26" t="s">
        <v>187</v>
      </c>
      <c r="F67" s="30" t="s">
        <v>696</v>
      </c>
      <c r="G67" s="28" t="s">
        <v>494</v>
      </c>
      <c r="H67" s="29" t="s">
        <v>697</v>
      </c>
      <c r="I67" s="26" t="s">
        <v>495</v>
      </c>
      <c r="J67" s="26" t="s">
        <v>179</v>
      </c>
      <c r="K67" s="26" t="s">
        <v>179</v>
      </c>
      <c r="L67" s="26" t="s">
        <v>179</v>
      </c>
      <c r="M67" s="26" t="s">
        <v>179</v>
      </c>
      <c r="N67" s="30" t="s">
        <v>551</v>
      </c>
      <c r="O67" s="26" t="s">
        <v>188</v>
      </c>
      <c r="P67" s="26" t="s">
        <v>201</v>
      </c>
      <c r="Q67" s="26" t="s">
        <v>179</v>
      </c>
      <c r="R67" s="26">
        <v>1</v>
      </c>
      <c r="S67" s="26">
        <v>2</v>
      </c>
      <c r="T67" s="31" t="s">
        <v>179</v>
      </c>
      <c r="U67" s="26">
        <v>1</v>
      </c>
      <c r="V67" s="31" t="s">
        <v>179</v>
      </c>
      <c r="W67" s="26" t="s">
        <v>181</v>
      </c>
      <c r="X67" s="28" t="s">
        <v>179</v>
      </c>
      <c r="Y67" s="28" t="s">
        <v>208</v>
      </c>
      <c r="Z67" s="28" t="s">
        <v>496</v>
      </c>
      <c r="AA67" s="28" t="s">
        <v>179</v>
      </c>
      <c r="AB67" s="77" t="s">
        <v>529</v>
      </c>
    </row>
    <row r="68" spans="1:28" ht="30" customHeight="1">
      <c r="A68" s="23" t="s">
        <v>497</v>
      </c>
      <c r="B68" s="14">
        <v>67</v>
      </c>
      <c r="C68" s="20">
        <v>1602</v>
      </c>
      <c r="D68" s="26" t="s">
        <v>493</v>
      </c>
      <c r="E68" s="26" t="s">
        <v>187</v>
      </c>
      <c r="F68" s="30" t="s">
        <v>353</v>
      </c>
      <c r="G68" s="28" t="s">
        <v>354</v>
      </c>
      <c r="H68" s="29" t="s">
        <v>698</v>
      </c>
      <c r="I68" s="26" t="s">
        <v>356</v>
      </c>
      <c r="J68" s="26" t="s">
        <v>355</v>
      </c>
      <c r="K68" s="26" t="s">
        <v>357</v>
      </c>
      <c r="L68" s="26" t="s">
        <v>358</v>
      </c>
      <c r="M68" s="26" t="s">
        <v>179</v>
      </c>
      <c r="N68" s="30" t="s">
        <v>551</v>
      </c>
      <c r="O68" s="26" t="s">
        <v>188</v>
      </c>
      <c r="P68" s="26" t="s">
        <v>201</v>
      </c>
      <c r="Q68" s="26" t="s">
        <v>179</v>
      </c>
      <c r="R68" s="26">
        <v>2</v>
      </c>
      <c r="S68" s="26">
        <v>2</v>
      </c>
      <c r="T68" s="31" t="s">
        <v>179</v>
      </c>
      <c r="U68" s="26">
        <v>2</v>
      </c>
      <c r="V68" s="31" t="s">
        <v>179</v>
      </c>
      <c r="W68" s="26" t="s">
        <v>181</v>
      </c>
      <c r="X68" s="28" t="s">
        <v>179</v>
      </c>
      <c r="Y68" s="28" t="s">
        <v>498</v>
      </c>
      <c r="Z68" s="28" t="s">
        <v>209</v>
      </c>
      <c r="AA68" s="28" t="s">
        <v>179</v>
      </c>
      <c r="AB68" s="32" t="s">
        <v>525</v>
      </c>
    </row>
    <row r="69" spans="1:28" ht="30" customHeight="1">
      <c r="A69" s="23" t="s">
        <v>499</v>
      </c>
      <c r="B69" s="14">
        <v>68</v>
      </c>
      <c r="C69" s="20">
        <v>1603</v>
      </c>
      <c r="D69" s="26" t="s">
        <v>493</v>
      </c>
      <c r="E69" s="26" t="s">
        <v>187</v>
      </c>
      <c r="F69" s="30" t="s">
        <v>500</v>
      </c>
      <c r="G69" s="38" t="s">
        <v>699</v>
      </c>
      <c r="H69" s="29" t="s">
        <v>700</v>
      </c>
      <c r="I69" s="26" t="s">
        <v>701</v>
      </c>
      <c r="J69" s="26"/>
      <c r="K69" s="26"/>
      <c r="L69" s="26"/>
      <c r="M69" s="26"/>
      <c r="N69" s="30" t="s">
        <v>543</v>
      </c>
      <c r="O69" s="26" t="s">
        <v>179</v>
      </c>
      <c r="P69" s="26" t="s">
        <v>201</v>
      </c>
      <c r="Q69" s="26" t="s">
        <v>179</v>
      </c>
      <c r="R69" s="26">
        <v>1</v>
      </c>
      <c r="S69" s="26">
        <v>4</v>
      </c>
      <c r="T69" s="31" t="s">
        <v>501</v>
      </c>
      <c r="U69" s="26" t="s">
        <v>537</v>
      </c>
      <c r="V69" s="31" t="s">
        <v>179</v>
      </c>
      <c r="W69" s="26" t="s">
        <v>181</v>
      </c>
      <c r="X69" s="28" t="s">
        <v>179</v>
      </c>
      <c r="Y69" s="28" t="s">
        <v>502</v>
      </c>
      <c r="Z69" s="28" t="s">
        <v>503</v>
      </c>
      <c r="AA69" s="28" t="s">
        <v>179</v>
      </c>
      <c r="AB69" s="77" t="s">
        <v>529</v>
      </c>
    </row>
    <row r="70" spans="1:28" s="42" customFormat="1" ht="30" customHeight="1">
      <c r="A70" s="23" t="s">
        <v>504</v>
      </c>
      <c r="B70" s="14">
        <v>69</v>
      </c>
      <c r="C70" s="21">
        <v>1701</v>
      </c>
      <c r="D70" s="26" t="s">
        <v>505</v>
      </c>
      <c r="E70" s="26" t="s">
        <v>187</v>
      </c>
      <c r="F70" s="30" t="s">
        <v>506</v>
      </c>
      <c r="G70" s="38" t="s">
        <v>702</v>
      </c>
      <c r="H70" s="29" t="s">
        <v>703</v>
      </c>
      <c r="I70" s="26" t="s">
        <v>704</v>
      </c>
      <c r="J70" s="26" t="s">
        <v>705</v>
      </c>
      <c r="K70" s="26" t="s">
        <v>179</v>
      </c>
      <c r="L70" s="26" t="s">
        <v>179</v>
      </c>
      <c r="M70" s="26" t="s">
        <v>179</v>
      </c>
      <c r="N70" s="30" t="s">
        <v>543</v>
      </c>
      <c r="O70" s="26" t="s">
        <v>179</v>
      </c>
      <c r="P70" s="26" t="s">
        <v>201</v>
      </c>
      <c r="Q70" s="26" t="s">
        <v>179</v>
      </c>
      <c r="R70" s="26">
        <v>1</v>
      </c>
      <c r="S70" s="26">
        <v>4</v>
      </c>
      <c r="T70" s="31" t="s">
        <v>179</v>
      </c>
      <c r="U70" s="26" t="s">
        <v>537</v>
      </c>
      <c r="V70" s="31" t="s">
        <v>179</v>
      </c>
      <c r="W70" s="26" t="s">
        <v>95</v>
      </c>
      <c r="X70" s="28" t="s">
        <v>179</v>
      </c>
      <c r="Y70" s="28" t="s">
        <v>179</v>
      </c>
      <c r="Z70" s="28" t="s">
        <v>179</v>
      </c>
      <c r="AA70" s="28" t="s">
        <v>179</v>
      </c>
      <c r="AB70" s="78" t="s">
        <v>725</v>
      </c>
    </row>
    <row r="71" spans="1:28" s="42" customFormat="1" ht="30" customHeight="1">
      <c r="A71" s="42" t="s">
        <v>507</v>
      </c>
      <c r="B71" s="14">
        <v>70</v>
      </c>
      <c r="C71" s="21">
        <v>1702</v>
      </c>
      <c r="D71" s="26" t="s">
        <v>505</v>
      </c>
      <c r="E71" s="26" t="s">
        <v>187</v>
      </c>
      <c r="F71" s="30" t="s">
        <v>508</v>
      </c>
      <c r="G71" s="29" t="s">
        <v>509</v>
      </c>
      <c r="H71" s="29" t="s">
        <v>706</v>
      </c>
      <c r="I71" s="26" t="s">
        <v>707</v>
      </c>
      <c r="J71" s="26" t="s">
        <v>179</v>
      </c>
      <c r="K71" s="26" t="s">
        <v>179</v>
      </c>
      <c r="L71" s="26" t="s">
        <v>179</v>
      </c>
      <c r="M71" s="26" t="s">
        <v>179</v>
      </c>
      <c r="N71" s="29" t="s">
        <v>551</v>
      </c>
      <c r="O71" s="29" t="s">
        <v>188</v>
      </c>
      <c r="P71" s="26" t="s">
        <v>201</v>
      </c>
      <c r="Q71" s="26" t="s">
        <v>179</v>
      </c>
      <c r="R71" s="26">
        <v>2</v>
      </c>
      <c r="S71" s="26">
        <v>1</v>
      </c>
      <c r="T71" s="26" t="s">
        <v>179</v>
      </c>
      <c r="U71" s="26">
        <v>1</v>
      </c>
      <c r="V71" s="26" t="s">
        <v>179</v>
      </c>
      <c r="W71" s="26" t="s">
        <v>181</v>
      </c>
      <c r="X71" s="26" t="s">
        <v>179</v>
      </c>
      <c r="Y71" s="26" t="s">
        <v>510</v>
      </c>
      <c r="Z71" s="26" t="s">
        <v>511</v>
      </c>
      <c r="AA71" s="26" t="s">
        <v>512</v>
      </c>
      <c r="AB71" s="32" t="s">
        <v>525</v>
      </c>
    </row>
    <row r="72" spans="1:28" s="42" customFormat="1" ht="30" customHeight="1">
      <c r="A72" s="42" t="s">
        <v>513</v>
      </c>
      <c r="B72" s="14">
        <v>71</v>
      </c>
      <c r="C72" s="21">
        <v>1703</v>
      </c>
      <c r="D72" s="26" t="s">
        <v>505</v>
      </c>
      <c r="E72" s="26" t="s">
        <v>187</v>
      </c>
      <c r="F72" s="30" t="s">
        <v>514</v>
      </c>
      <c r="G72" s="29" t="s">
        <v>515</v>
      </c>
      <c r="H72" s="29" t="s">
        <v>706</v>
      </c>
      <c r="I72" s="26" t="s">
        <v>707</v>
      </c>
      <c r="J72" s="26" t="s">
        <v>179</v>
      </c>
      <c r="K72" s="26" t="s">
        <v>179</v>
      </c>
      <c r="L72" s="26" t="s">
        <v>179</v>
      </c>
      <c r="M72" s="26" t="s">
        <v>179</v>
      </c>
      <c r="N72" s="29" t="s">
        <v>551</v>
      </c>
      <c r="O72" s="29" t="s">
        <v>188</v>
      </c>
      <c r="P72" s="26" t="s">
        <v>201</v>
      </c>
      <c r="Q72" s="26" t="s">
        <v>179</v>
      </c>
      <c r="R72" s="26">
        <v>2</v>
      </c>
      <c r="S72" s="26">
        <v>1</v>
      </c>
      <c r="T72" s="26" t="s">
        <v>179</v>
      </c>
      <c r="U72" s="26">
        <v>1</v>
      </c>
      <c r="V72" s="26" t="s">
        <v>179</v>
      </c>
      <c r="W72" s="26" t="s">
        <v>181</v>
      </c>
      <c r="X72" s="26" t="s">
        <v>179</v>
      </c>
      <c r="Y72" s="26" t="s">
        <v>510</v>
      </c>
      <c r="Z72" s="26" t="s">
        <v>511</v>
      </c>
      <c r="AA72" s="26" t="s">
        <v>512</v>
      </c>
      <c r="AB72" s="32" t="s">
        <v>525</v>
      </c>
    </row>
    <row r="73" spans="1:28" ht="30" customHeight="1">
      <c r="A73" s="42" t="s">
        <v>516</v>
      </c>
      <c r="B73" s="14">
        <v>72</v>
      </c>
      <c r="C73" s="21">
        <v>1704</v>
      </c>
      <c r="D73" s="26" t="s">
        <v>505</v>
      </c>
      <c r="E73" s="26" t="s">
        <v>187</v>
      </c>
      <c r="F73" s="30" t="s">
        <v>517</v>
      </c>
      <c r="G73" s="29" t="s">
        <v>518</v>
      </c>
      <c r="H73" s="29" t="s">
        <v>706</v>
      </c>
      <c r="I73" s="26" t="s">
        <v>707</v>
      </c>
      <c r="J73" s="26" t="s">
        <v>179</v>
      </c>
      <c r="K73" s="26" t="s">
        <v>179</v>
      </c>
      <c r="L73" s="26" t="s">
        <v>179</v>
      </c>
      <c r="M73" s="26" t="s">
        <v>179</v>
      </c>
      <c r="N73" s="29" t="s">
        <v>551</v>
      </c>
      <c r="O73" s="29" t="s">
        <v>188</v>
      </c>
      <c r="P73" s="26" t="s">
        <v>201</v>
      </c>
      <c r="Q73" s="26" t="s">
        <v>179</v>
      </c>
      <c r="R73" s="26">
        <v>2</v>
      </c>
      <c r="S73" s="26">
        <v>1</v>
      </c>
      <c r="T73" s="26" t="s">
        <v>179</v>
      </c>
      <c r="U73" s="26">
        <v>1</v>
      </c>
      <c r="V73" s="26" t="s">
        <v>179</v>
      </c>
      <c r="W73" s="26" t="s">
        <v>181</v>
      </c>
      <c r="X73" s="26" t="s">
        <v>179</v>
      </c>
      <c r="Y73" s="26" t="s">
        <v>510</v>
      </c>
      <c r="Z73" s="26" t="s">
        <v>511</v>
      </c>
      <c r="AA73" s="26" t="s">
        <v>512</v>
      </c>
      <c r="AB73" s="32" t="s">
        <v>525</v>
      </c>
    </row>
    <row r="74" spans="1:28" ht="30" customHeight="1">
      <c r="A74" s="23" t="s">
        <v>175</v>
      </c>
      <c r="B74" s="14">
        <v>73</v>
      </c>
      <c r="C74" s="15" t="s">
        <v>708</v>
      </c>
      <c r="D74" s="26" t="s">
        <v>176</v>
      </c>
      <c r="E74" s="26" t="s">
        <v>177</v>
      </c>
      <c r="F74" s="30" t="s">
        <v>709</v>
      </c>
      <c r="G74" s="28" t="s">
        <v>178</v>
      </c>
      <c r="H74" s="29" t="s">
        <v>710</v>
      </c>
      <c r="I74" s="49" t="s">
        <v>711</v>
      </c>
      <c r="J74" s="26" t="s">
        <v>179</v>
      </c>
      <c r="K74" s="26" t="s">
        <v>179</v>
      </c>
      <c r="L74" s="26" t="s">
        <v>179</v>
      </c>
      <c r="M74" s="26" t="s">
        <v>179</v>
      </c>
      <c r="N74" s="30" t="s">
        <v>580</v>
      </c>
      <c r="O74" s="26" t="s">
        <v>179</v>
      </c>
      <c r="P74" s="26" t="s">
        <v>179</v>
      </c>
      <c r="Q74" s="26" t="s">
        <v>180</v>
      </c>
      <c r="R74" s="26">
        <v>1</v>
      </c>
      <c r="S74" s="26">
        <v>1</v>
      </c>
      <c r="T74" s="31" t="s">
        <v>179</v>
      </c>
      <c r="U74" s="26" t="s">
        <v>537</v>
      </c>
      <c r="V74" s="31" t="s">
        <v>179</v>
      </c>
      <c r="W74" s="26" t="s">
        <v>181</v>
      </c>
      <c r="X74" s="28" t="s">
        <v>182</v>
      </c>
      <c r="Y74" s="28" t="s">
        <v>183</v>
      </c>
      <c r="Z74" s="28" t="s">
        <v>184</v>
      </c>
      <c r="AA74" s="28" t="s">
        <v>185</v>
      </c>
      <c r="AB74" s="78" t="s">
        <v>529</v>
      </c>
    </row>
    <row r="75" spans="1:28" ht="30" customHeight="1">
      <c r="A75" s="23" t="s">
        <v>186</v>
      </c>
      <c r="B75" s="14">
        <v>74</v>
      </c>
      <c r="C75" s="76">
        <v>2101</v>
      </c>
      <c r="D75" s="26" t="s">
        <v>176</v>
      </c>
      <c r="E75" s="26" t="s">
        <v>187</v>
      </c>
      <c r="F75" s="27" t="s">
        <v>531</v>
      </c>
      <c r="G75" s="28" t="s">
        <v>532</v>
      </c>
      <c r="H75" s="29" t="s">
        <v>533</v>
      </c>
      <c r="I75" s="26" t="s">
        <v>534</v>
      </c>
      <c r="J75" s="26" t="s">
        <v>535</v>
      </c>
      <c r="K75" s="26" t="s">
        <v>179</v>
      </c>
      <c r="L75" s="26" t="s">
        <v>179</v>
      </c>
      <c r="M75" s="26" t="s">
        <v>179</v>
      </c>
      <c r="N75" s="30" t="s">
        <v>536</v>
      </c>
      <c r="O75" s="26" t="s">
        <v>188</v>
      </c>
      <c r="P75" s="26" t="s">
        <v>179</v>
      </c>
      <c r="Q75" s="26" t="s">
        <v>179</v>
      </c>
      <c r="R75" s="26">
        <v>1</v>
      </c>
      <c r="S75" s="26">
        <v>3</v>
      </c>
      <c r="T75" s="31" t="s">
        <v>189</v>
      </c>
      <c r="U75" s="26" t="s">
        <v>537</v>
      </c>
      <c r="V75" s="31" t="s">
        <v>179</v>
      </c>
      <c r="W75" s="26" t="s">
        <v>181</v>
      </c>
      <c r="X75" s="28" t="s">
        <v>179</v>
      </c>
      <c r="Y75" s="28" t="s">
        <v>190</v>
      </c>
      <c r="Z75" s="28" t="s">
        <v>191</v>
      </c>
      <c r="AA75" s="28" t="s">
        <v>179</v>
      </c>
      <c r="AB75" s="78" t="s">
        <v>529</v>
      </c>
    </row>
    <row r="76" spans="1:28" ht="30" customHeight="1">
      <c r="A76" s="23" t="s">
        <v>192</v>
      </c>
      <c r="B76" s="14">
        <v>75</v>
      </c>
      <c r="C76" s="15">
        <v>2102</v>
      </c>
      <c r="D76" s="26" t="s">
        <v>176</v>
      </c>
      <c r="E76" s="26" t="s">
        <v>187</v>
      </c>
      <c r="F76" s="30" t="s">
        <v>193</v>
      </c>
      <c r="G76" s="28" t="s">
        <v>538</v>
      </c>
      <c r="H76" s="29" t="s">
        <v>539</v>
      </c>
      <c r="I76" s="26" t="s">
        <v>194</v>
      </c>
      <c r="J76" s="26" t="s">
        <v>195</v>
      </c>
      <c r="K76" s="26" t="s">
        <v>179</v>
      </c>
      <c r="L76" s="26" t="s">
        <v>179</v>
      </c>
      <c r="M76" s="26" t="s">
        <v>179</v>
      </c>
      <c r="N76" s="30" t="s">
        <v>536</v>
      </c>
      <c r="O76" s="26" t="s">
        <v>188</v>
      </c>
      <c r="P76" s="26" t="s">
        <v>179</v>
      </c>
      <c r="Q76" s="26" t="s">
        <v>179</v>
      </c>
      <c r="R76" s="26">
        <v>1</v>
      </c>
      <c r="S76" s="26">
        <v>5</v>
      </c>
      <c r="T76" s="31" t="s">
        <v>179</v>
      </c>
      <c r="U76" s="26">
        <v>1</v>
      </c>
      <c r="V76" s="31" t="s">
        <v>179</v>
      </c>
      <c r="W76" s="26" t="s">
        <v>181</v>
      </c>
      <c r="X76" s="28" t="s">
        <v>179</v>
      </c>
      <c r="Y76" s="28" t="s">
        <v>196</v>
      </c>
      <c r="Z76" s="28" t="s">
        <v>197</v>
      </c>
      <c r="AA76" s="28" t="s">
        <v>540</v>
      </c>
      <c r="AB76" s="78" t="s">
        <v>529</v>
      </c>
    </row>
    <row r="77" spans="1:28" ht="30" customHeight="1">
      <c r="A77" s="23" t="s">
        <v>198</v>
      </c>
      <c r="B77" s="14">
        <v>76</v>
      </c>
      <c r="C77" s="76">
        <v>2103</v>
      </c>
      <c r="D77" s="26" t="s">
        <v>176</v>
      </c>
      <c r="E77" s="26" t="s">
        <v>187</v>
      </c>
      <c r="F77" s="30" t="s">
        <v>199</v>
      </c>
      <c r="G77" s="28" t="s">
        <v>200</v>
      </c>
      <c r="H77" s="29" t="s">
        <v>541</v>
      </c>
      <c r="I77" s="26" t="s">
        <v>542</v>
      </c>
      <c r="J77" s="26" t="s">
        <v>179</v>
      </c>
      <c r="K77" s="26" t="s">
        <v>179</v>
      </c>
      <c r="L77" s="26" t="s">
        <v>179</v>
      </c>
      <c r="M77" s="26" t="s">
        <v>179</v>
      </c>
      <c r="N77" s="30" t="s">
        <v>543</v>
      </c>
      <c r="O77" s="26" t="s">
        <v>179</v>
      </c>
      <c r="P77" s="26" t="s">
        <v>201</v>
      </c>
      <c r="Q77" s="26" t="s">
        <v>179</v>
      </c>
      <c r="R77" s="26">
        <v>1</v>
      </c>
      <c r="S77" s="26">
        <v>2</v>
      </c>
      <c r="T77" s="31" t="s">
        <v>179</v>
      </c>
      <c r="U77" s="26">
        <v>1</v>
      </c>
      <c r="V77" s="31" t="s">
        <v>179</v>
      </c>
      <c r="W77" s="26" t="s">
        <v>181</v>
      </c>
      <c r="X77" s="28" t="s">
        <v>179</v>
      </c>
      <c r="Y77" s="28" t="s">
        <v>202</v>
      </c>
      <c r="Z77" s="28" t="s">
        <v>203</v>
      </c>
      <c r="AA77" s="28" t="s">
        <v>179</v>
      </c>
      <c r="AB77" s="78" t="s">
        <v>529</v>
      </c>
    </row>
    <row r="78" spans="1:28" ht="30" customHeight="1">
      <c r="A78" s="23" t="s">
        <v>204</v>
      </c>
      <c r="B78" s="14">
        <v>77</v>
      </c>
      <c r="C78" s="15">
        <v>2104</v>
      </c>
      <c r="D78" s="26" t="s">
        <v>176</v>
      </c>
      <c r="E78" s="26" t="s">
        <v>187</v>
      </c>
      <c r="F78" s="30" t="s">
        <v>205</v>
      </c>
      <c r="G78" s="28" t="s">
        <v>206</v>
      </c>
      <c r="H78" s="29" t="s">
        <v>544</v>
      </c>
      <c r="I78" s="26" t="s">
        <v>207</v>
      </c>
      <c r="J78" s="26" t="s">
        <v>179</v>
      </c>
      <c r="K78" s="26" t="s">
        <v>179</v>
      </c>
      <c r="L78" s="26" t="s">
        <v>179</v>
      </c>
      <c r="M78" s="26" t="s">
        <v>179</v>
      </c>
      <c r="N78" s="30" t="s">
        <v>543</v>
      </c>
      <c r="O78" s="26" t="s">
        <v>179</v>
      </c>
      <c r="P78" s="26" t="s">
        <v>201</v>
      </c>
      <c r="Q78" s="26" t="s">
        <v>179</v>
      </c>
      <c r="R78" s="26">
        <v>1</v>
      </c>
      <c r="S78" s="26">
        <v>3</v>
      </c>
      <c r="T78" s="31" t="s">
        <v>179</v>
      </c>
      <c r="U78" s="26">
        <v>1</v>
      </c>
      <c r="V78" s="31" t="s">
        <v>179</v>
      </c>
      <c r="W78" s="26" t="s">
        <v>181</v>
      </c>
      <c r="X78" s="28" t="s">
        <v>179</v>
      </c>
      <c r="Y78" s="28" t="s">
        <v>208</v>
      </c>
      <c r="Z78" s="28" t="s">
        <v>209</v>
      </c>
      <c r="AA78" s="28" t="s">
        <v>179</v>
      </c>
      <c r="AB78" s="78" t="s">
        <v>529</v>
      </c>
    </row>
    <row r="79" spans="1:28" ht="30" customHeight="1">
      <c r="A79" s="23" t="s">
        <v>210</v>
      </c>
      <c r="B79" s="14">
        <v>78</v>
      </c>
      <c r="C79" s="76">
        <v>2105</v>
      </c>
      <c r="D79" s="26" t="s">
        <v>176</v>
      </c>
      <c r="E79" s="26" t="s">
        <v>187</v>
      </c>
      <c r="F79" s="30" t="s">
        <v>211</v>
      </c>
      <c r="G79" s="33" t="s">
        <v>545</v>
      </c>
      <c r="H79" s="29" t="s">
        <v>546</v>
      </c>
      <c r="I79" s="26" t="s">
        <v>212</v>
      </c>
      <c r="J79" s="26" t="s">
        <v>179</v>
      </c>
      <c r="K79" s="26" t="s">
        <v>179</v>
      </c>
      <c r="L79" s="26" t="s">
        <v>179</v>
      </c>
      <c r="M79" s="26" t="s">
        <v>179</v>
      </c>
      <c r="N79" s="30" t="s">
        <v>547</v>
      </c>
      <c r="O79" s="26" t="s">
        <v>188</v>
      </c>
      <c r="P79" s="26" t="s">
        <v>201</v>
      </c>
      <c r="Q79" s="26" t="s">
        <v>180</v>
      </c>
      <c r="R79" s="26">
        <v>3</v>
      </c>
      <c r="S79" s="26">
        <v>3</v>
      </c>
      <c r="T79" s="31" t="s">
        <v>179</v>
      </c>
      <c r="U79" s="26">
        <v>2</v>
      </c>
      <c r="V79" s="31" t="s">
        <v>179</v>
      </c>
      <c r="W79" s="26" t="s">
        <v>181</v>
      </c>
      <c r="X79" s="28" t="s">
        <v>179</v>
      </c>
      <c r="Y79" s="28" t="s">
        <v>213</v>
      </c>
      <c r="Z79" s="28" t="s">
        <v>214</v>
      </c>
      <c r="AA79" s="28" t="s">
        <v>179</v>
      </c>
      <c r="AB79" s="78" t="s">
        <v>529</v>
      </c>
    </row>
    <row r="80" spans="1:28" ht="30" customHeight="1">
      <c r="A80" s="23" t="s">
        <v>215</v>
      </c>
      <c r="B80" s="14">
        <v>79</v>
      </c>
      <c r="C80" s="15">
        <v>2106</v>
      </c>
      <c r="D80" s="26" t="s">
        <v>176</v>
      </c>
      <c r="E80" s="26" t="s">
        <v>187</v>
      </c>
      <c r="F80" s="30" t="s">
        <v>216</v>
      </c>
      <c r="G80" s="28" t="s">
        <v>217</v>
      </c>
      <c r="H80" s="29" t="s">
        <v>548</v>
      </c>
      <c r="I80" s="26" t="s">
        <v>549</v>
      </c>
      <c r="J80" s="26" t="s">
        <v>179</v>
      </c>
      <c r="K80" s="26" t="s">
        <v>179</v>
      </c>
      <c r="L80" s="26" t="s">
        <v>179</v>
      </c>
      <c r="M80" s="26" t="s">
        <v>179</v>
      </c>
      <c r="N80" s="30" t="s">
        <v>543</v>
      </c>
      <c r="O80" s="26" t="s">
        <v>179</v>
      </c>
      <c r="P80" s="26" t="s">
        <v>201</v>
      </c>
      <c r="Q80" s="26" t="s">
        <v>179</v>
      </c>
      <c r="R80" s="26">
        <v>1</v>
      </c>
      <c r="S80" s="26">
        <v>3</v>
      </c>
      <c r="T80" s="31" t="s">
        <v>179</v>
      </c>
      <c r="U80" s="26">
        <v>2</v>
      </c>
      <c r="V80" s="31" t="s">
        <v>179</v>
      </c>
      <c r="W80" s="26" t="s">
        <v>181</v>
      </c>
      <c r="X80" s="28" t="s">
        <v>179</v>
      </c>
      <c r="Y80" s="28" t="s">
        <v>202</v>
      </c>
      <c r="Z80" s="28" t="s">
        <v>218</v>
      </c>
      <c r="AA80" s="28" t="s">
        <v>179</v>
      </c>
      <c r="AB80" s="78" t="s">
        <v>529</v>
      </c>
    </row>
    <row r="81" spans="1:29" ht="30" customHeight="1">
      <c r="A81" s="23" t="s">
        <v>219</v>
      </c>
      <c r="B81" s="14">
        <v>80</v>
      </c>
      <c r="C81" s="76">
        <v>2107</v>
      </c>
      <c r="D81" s="26" t="s">
        <v>176</v>
      </c>
      <c r="E81" s="26" t="s">
        <v>187</v>
      </c>
      <c r="F81" s="30" t="s">
        <v>220</v>
      </c>
      <c r="G81" s="28" t="s">
        <v>221</v>
      </c>
      <c r="H81" s="29" t="s">
        <v>550</v>
      </c>
      <c r="I81" s="26" t="s">
        <v>222</v>
      </c>
      <c r="J81" s="26" t="s">
        <v>179</v>
      </c>
      <c r="K81" s="26" t="s">
        <v>179</v>
      </c>
      <c r="L81" s="26" t="s">
        <v>179</v>
      </c>
      <c r="M81" s="26" t="s">
        <v>179</v>
      </c>
      <c r="N81" s="30" t="s">
        <v>551</v>
      </c>
      <c r="O81" s="26" t="s">
        <v>188</v>
      </c>
      <c r="P81" s="26" t="s">
        <v>201</v>
      </c>
      <c r="Q81" s="26" t="s">
        <v>179</v>
      </c>
      <c r="R81" s="26">
        <v>2</v>
      </c>
      <c r="S81" s="26">
        <v>1</v>
      </c>
      <c r="T81" s="31" t="s">
        <v>179</v>
      </c>
      <c r="U81" s="26">
        <v>1</v>
      </c>
      <c r="V81" s="31" t="s">
        <v>179</v>
      </c>
      <c r="W81" s="26" t="s">
        <v>181</v>
      </c>
      <c r="X81" s="28" t="s">
        <v>179</v>
      </c>
      <c r="Y81" s="28" t="s">
        <v>223</v>
      </c>
      <c r="Z81" s="28" t="s">
        <v>552</v>
      </c>
      <c r="AA81" s="28" t="s">
        <v>179</v>
      </c>
      <c r="AB81" s="78" t="s">
        <v>529</v>
      </c>
    </row>
    <row r="82" spans="1:29" ht="30" customHeight="1">
      <c r="A82" s="23" t="s">
        <v>224</v>
      </c>
      <c r="B82" s="14">
        <v>81</v>
      </c>
      <c r="C82" s="15">
        <v>2108</v>
      </c>
      <c r="D82" s="26" t="s">
        <v>176</v>
      </c>
      <c r="E82" s="26" t="s">
        <v>187</v>
      </c>
      <c r="F82" s="30" t="s">
        <v>225</v>
      </c>
      <c r="G82" s="28" t="s">
        <v>226</v>
      </c>
      <c r="H82" s="29" t="s">
        <v>553</v>
      </c>
      <c r="I82" s="26" t="s">
        <v>227</v>
      </c>
      <c r="J82" s="26" t="s">
        <v>179</v>
      </c>
      <c r="K82" s="26" t="s">
        <v>179</v>
      </c>
      <c r="L82" s="26" t="s">
        <v>179</v>
      </c>
      <c r="M82" s="26" t="s">
        <v>179</v>
      </c>
      <c r="N82" s="30" t="s">
        <v>543</v>
      </c>
      <c r="O82" s="26" t="s">
        <v>179</v>
      </c>
      <c r="P82" s="26" t="s">
        <v>201</v>
      </c>
      <c r="Q82" s="26" t="s">
        <v>179</v>
      </c>
      <c r="R82" s="26">
        <v>1</v>
      </c>
      <c r="S82" s="26">
        <v>3</v>
      </c>
      <c r="T82" s="31" t="s">
        <v>179</v>
      </c>
      <c r="U82" s="26" t="s">
        <v>537</v>
      </c>
      <c r="V82" s="31" t="s">
        <v>179</v>
      </c>
      <c r="W82" s="26" t="s">
        <v>181</v>
      </c>
      <c r="X82" s="28" t="s">
        <v>179</v>
      </c>
      <c r="Y82" s="28" t="s">
        <v>179</v>
      </c>
      <c r="Z82" s="28" t="s">
        <v>179</v>
      </c>
      <c r="AA82" s="28" t="s">
        <v>179</v>
      </c>
      <c r="AB82" s="78" t="s">
        <v>529</v>
      </c>
    </row>
    <row r="83" spans="1:29" ht="30" customHeight="1">
      <c r="A83" s="23" t="s">
        <v>228</v>
      </c>
      <c r="B83" s="14">
        <v>82</v>
      </c>
      <c r="C83" s="76">
        <v>2109</v>
      </c>
      <c r="D83" s="26" t="s">
        <v>176</v>
      </c>
      <c r="E83" s="26" t="s">
        <v>187</v>
      </c>
      <c r="F83" s="30" t="s">
        <v>554</v>
      </c>
      <c r="G83" s="28" t="s">
        <v>229</v>
      </c>
      <c r="H83" s="29" t="s">
        <v>555</v>
      </c>
      <c r="I83" s="26" t="s">
        <v>230</v>
      </c>
      <c r="J83" s="26" t="s">
        <v>179</v>
      </c>
      <c r="K83" s="26" t="s">
        <v>179</v>
      </c>
      <c r="L83" s="26" t="s">
        <v>179</v>
      </c>
      <c r="M83" s="26" t="s">
        <v>179</v>
      </c>
      <c r="N83" s="30" t="s">
        <v>543</v>
      </c>
      <c r="O83" s="26" t="s">
        <v>179</v>
      </c>
      <c r="P83" s="26" t="s">
        <v>201</v>
      </c>
      <c r="Q83" s="26" t="s">
        <v>179</v>
      </c>
      <c r="R83" s="26">
        <v>1</v>
      </c>
      <c r="S83" s="26">
        <v>2</v>
      </c>
      <c r="T83" s="31" t="s">
        <v>179</v>
      </c>
      <c r="U83" s="26" t="s">
        <v>537</v>
      </c>
      <c r="V83" s="31" t="s">
        <v>179</v>
      </c>
      <c r="W83" s="26" t="s">
        <v>181</v>
      </c>
      <c r="X83" s="28" t="s">
        <v>179</v>
      </c>
      <c r="Y83" s="28" t="s">
        <v>231</v>
      </c>
      <c r="Z83" s="28" t="s">
        <v>203</v>
      </c>
      <c r="AA83" s="28" t="s">
        <v>179</v>
      </c>
      <c r="AB83" s="78" t="s">
        <v>529</v>
      </c>
    </row>
    <row r="84" spans="1:29" ht="30" customHeight="1">
      <c r="A84" s="23" t="s">
        <v>232</v>
      </c>
      <c r="B84" s="14">
        <v>83</v>
      </c>
      <c r="C84" s="15">
        <v>2110</v>
      </c>
      <c r="D84" s="26" t="s">
        <v>176</v>
      </c>
      <c r="E84" s="26" t="s">
        <v>187</v>
      </c>
      <c r="F84" s="30" t="s">
        <v>233</v>
      </c>
      <c r="G84" s="34" t="s">
        <v>556</v>
      </c>
      <c r="H84" s="29" t="s">
        <v>557</v>
      </c>
      <c r="I84" s="26" t="s">
        <v>558</v>
      </c>
      <c r="J84" s="26" t="s">
        <v>559</v>
      </c>
      <c r="K84" s="26" t="s">
        <v>179</v>
      </c>
      <c r="L84" s="26" t="s">
        <v>179</v>
      </c>
      <c r="M84" s="26" t="s">
        <v>179</v>
      </c>
      <c r="N84" s="30" t="s">
        <v>543</v>
      </c>
      <c r="O84" s="26" t="s">
        <v>179</v>
      </c>
      <c r="P84" s="26" t="s">
        <v>201</v>
      </c>
      <c r="Q84" s="26" t="s">
        <v>179</v>
      </c>
      <c r="R84" s="26">
        <v>1</v>
      </c>
      <c r="S84" s="26">
        <v>2</v>
      </c>
      <c r="T84" s="31" t="s">
        <v>179</v>
      </c>
      <c r="U84" s="26">
        <v>3</v>
      </c>
      <c r="V84" s="31" t="s">
        <v>179</v>
      </c>
      <c r="W84" s="26" t="s">
        <v>181</v>
      </c>
      <c r="X84" s="28" t="s">
        <v>179</v>
      </c>
      <c r="Y84" s="28" t="s">
        <v>234</v>
      </c>
      <c r="Z84" s="28" t="s">
        <v>235</v>
      </c>
      <c r="AA84" s="28" t="s">
        <v>179</v>
      </c>
      <c r="AB84" s="78" t="s">
        <v>529</v>
      </c>
    </row>
    <row r="85" spans="1:29" ht="30" customHeight="1">
      <c r="A85" s="23" t="s">
        <v>236</v>
      </c>
      <c r="B85" s="14">
        <v>84</v>
      </c>
      <c r="C85" s="76">
        <v>2111</v>
      </c>
      <c r="D85" s="26" t="s">
        <v>176</v>
      </c>
      <c r="E85" s="26" t="s">
        <v>187</v>
      </c>
      <c r="F85" s="30" t="s">
        <v>560</v>
      </c>
      <c r="G85" s="28" t="s">
        <v>237</v>
      </c>
      <c r="H85" s="29" t="s">
        <v>561</v>
      </c>
      <c r="I85" s="26" t="s">
        <v>238</v>
      </c>
      <c r="J85" s="26" t="s">
        <v>179</v>
      </c>
      <c r="K85" s="26" t="s">
        <v>179</v>
      </c>
      <c r="L85" s="26" t="s">
        <v>179</v>
      </c>
      <c r="M85" s="26" t="s">
        <v>179</v>
      </c>
      <c r="N85" s="30" t="s">
        <v>543</v>
      </c>
      <c r="O85" s="26" t="s">
        <v>179</v>
      </c>
      <c r="P85" s="26" t="s">
        <v>201</v>
      </c>
      <c r="Q85" s="26" t="s">
        <v>179</v>
      </c>
      <c r="R85" s="26">
        <v>1</v>
      </c>
      <c r="S85" s="26">
        <v>2</v>
      </c>
      <c r="T85" s="31" t="s">
        <v>179</v>
      </c>
      <c r="U85" s="26" t="s">
        <v>537</v>
      </c>
      <c r="V85" s="31" t="s">
        <v>179</v>
      </c>
      <c r="W85" s="26" t="s">
        <v>181</v>
      </c>
      <c r="X85" s="28" t="s">
        <v>179</v>
      </c>
      <c r="Y85" s="28" t="s">
        <v>562</v>
      </c>
      <c r="Z85" s="28" t="s">
        <v>239</v>
      </c>
      <c r="AA85" s="28" t="s">
        <v>179</v>
      </c>
      <c r="AB85" s="78" t="s">
        <v>529</v>
      </c>
    </row>
    <row r="86" spans="1:29" ht="30" customHeight="1">
      <c r="A86" s="37" t="s">
        <v>240</v>
      </c>
      <c r="B86" s="14">
        <v>85</v>
      </c>
      <c r="C86" s="15">
        <v>2112</v>
      </c>
      <c r="D86" s="26" t="s">
        <v>176</v>
      </c>
      <c r="E86" s="26" t="s">
        <v>187</v>
      </c>
      <c r="F86" s="30" t="s">
        <v>241</v>
      </c>
      <c r="G86" s="28" t="s">
        <v>242</v>
      </c>
      <c r="H86" s="29" t="s">
        <v>563</v>
      </c>
      <c r="I86" s="26" t="s">
        <v>243</v>
      </c>
      <c r="J86" s="26" t="s">
        <v>244</v>
      </c>
      <c r="K86" s="26" t="s">
        <v>179</v>
      </c>
      <c r="L86" s="26" t="s">
        <v>179</v>
      </c>
      <c r="M86" s="26" t="s">
        <v>179</v>
      </c>
      <c r="N86" s="30" t="s">
        <v>551</v>
      </c>
      <c r="O86" s="26" t="s">
        <v>188</v>
      </c>
      <c r="P86" s="26" t="s">
        <v>201</v>
      </c>
      <c r="Q86" s="26" t="s">
        <v>179</v>
      </c>
      <c r="R86" s="26">
        <v>1</v>
      </c>
      <c r="S86" s="26">
        <v>2</v>
      </c>
      <c r="T86" s="31" t="s">
        <v>179</v>
      </c>
      <c r="U86" s="26">
        <v>1</v>
      </c>
      <c r="V86" s="31" t="s">
        <v>179</v>
      </c>
      <c r="W86" s="26" t="s">
        <v>181</v>
      </c>
      <c r="X86" s="28" t="s">
        <v>179</v>
      </c>
      <c r="Y86" s="28" t="s">
        <v>179</v>
      </c>
      <c r="Z86" s="28" t="s">
        <v>179</v>
      </c>
      <c r="AA86" s="28" t="s">
        <v>179</v>
      </c>
      <c r="AB86" s="78" t="s">
        <v>529</v>
      </c>
    </row>
    <row r="87" spans="1:29" ht="30" customHeight="1">
      <c r="A87" s="23" t="s">
        <v>245</v>
      </c>
      <c r="B87" s="14">
        <v>86</v>
      </c>
      <c r="C87" s="76">
        <v>2113</v>
      </c>
      <c r="D87" s="26" t="s">
        <v>176</v>
      </c>
      <c r="E87" s="26" t="s">
        <v>187</v>
      </c>
      <c r="F87" s="30" t="s">
        <v>564</v>
      </c>
      <c r="G87" s="28" t="s">
        <v>246</v>
      </c>
      <c r="H87" s="29" t="s">
        <v>565</v>
      </c>
      <c r="I87" s="26" t="s">
        <v>566</v>
      </c>
      <c r="J87" s="26" t="s">
        <v>179</v>
      </c>
      <c r="K87" s="26" t="s">
        <v>179</v>
      </c>
      <c r="L87" s="26" t="s">
        <v>179</v>
      </c>
      <c r="M87" s="26" t="s">
        <v>179</v>
      </c>
      <c r="N87" s="30" t="s">
        <v>567</v>
      </c>
      <c r="O87" s="26" t="s">
        <v>179</v>
      </c>
      <c r="P87" s="26" t="s">
        <v>201</v>
      </c>
      <c r="Q87" s="26" t="s">
        <v>180</v>
      </c>
      <c r="R87" s="26">
        <v>2</v>
      </c>
      <c r="S87" s="26">
        <v>2</v>
      </c>
      <c r="T87" s="31" t="s">
        <v>179</v>
      </c>
      <c r="U87" s="26">
        <v>1</v>
      </c>
      <c r="V87" s="31" t="s">
        <v>179</v>
      </c>
      <c r="W87" s="26" t="s">
        <v>181</v>
      </c>
      <c r="X87" s="28" t="s">
        <v>247</v>
      </c>
      <c r="Y87" s="28" t="s">
        <v>231</v>
      </c>
      <c r="Z87" s="28" t="s">
        <v>248</v>
      </c>
      <c r="AA87" s="28" t="s">
        <v>179</v>
      </c>
      <c r="AB87" s="78" t="s">
        <v>529</v>
      </c>
    </row>
    <row r="88" spans="1:29" ht="30" customHeight="1">
      <c r="A88" s="35" t="s">
        <v>249</v>
      </c>
      <c r="B88" s="14">
        <v>87</v>
      </c>
      <c r="C88" s="15">
        <v>2114</v>
      </c>
      <c r="D88" s="26" t="s">
        <v>176</v>
      </c>
      <c r="E88" s="26" t="s">
        <v>187</v>
      </c>
      <c r="F88" s="30" t="s">
        <v>568</v>
      </c>
      <c r="G88" s="28" t="s">
        <v>250</v>
      </c>
      <c r="H88" s="29" t="s">
        <v>569</v>
      </c>
      <c r="I88" s="26" t="s">
        <v>570</v>
      </c>
      <c r="J88" s="26" t="s">
        <v>179</v>
      </c>
      <c r="K88" s="26" t="s">
        <v>179</v>
      </c>
      <c r="L88" s="26" t="s">
        <v>179</v>
      </c>
      <c r="M88" s="26"/>
      <c r="N88" s="30" t="s">
        <v>543</v>
      </c>
      <c r="O88" s="26" t="s">
        <v>179</v>
      </c>
      <c r="P88" s="26" t="s">
        <v>201</v>
      </c>
      <c r="Q88" s="26" t="s">
        <v>179</v>
      </c>
      <c r="R88" s="26">
        <v>1</v>
      </c>
      <c r="S88" s="26">
        <v>2</v>
      </c>
      <c r="T88" s="31" t="s">
        <v>179</v>
      </c>
      <c r="U88" s="26" t="s">
        <v>537</v>
      </c>
      <c r="V88" s="31" t="s">
        <v>179</v>
      </c>
      <c r="W88" s="26" t="s">
        <v>181</v>
      </c>
      <c r="X88" s="28" t="s">
        <v>179</v>
      </c>
      <c r="Y88" s="28" t="s">
        <v>251</v>
      </c>
      <c r="Z88" s="28" t="s">
        <v>252</v>
      </c>
      <c r="AA88" s="28" t="s">
        <v>179</v>
      </c>
      <c r="AB88" s="78" t="s">
        <v>529</v>
      </c>
    </row>
    <row r="89" spans="1:29" ht="30" customHeight="1">
      <c r="A89" s="23" t="s">
        <v>258</v>
      </c>
      <c r="B89" s="14">
        <v>88</v>
      </c>
      <c r="C89" s="15">
        <v>2116</v>
      </c>
      <c r="D89" s="26" t="s">
        <v>176</v>
      </c>
      <c r="E89" s="26" t="s">
        <v>187</v>
      </c>
      <c r="F89" s="30" t="s">
        <v>259</v>
      </c>
      <c r="G89" s="28" t="s">
        <v>260</v>
      </c>
      <c r="H89" s="29" t="s">
        <v>571</v>
      </c>
      <c r="I89" s="26" t="s">
        <v>572</v>
      </c>
      <c r="J89" s="26" t="s">
        <v>573</v>
      </c>
      <c r="K89" s="26" t="s">
        <v>179</v>
      </c>
      <c r="L89" s="26" t="s">
        <v>179</v>
      </c>
      <c r="M89" s="26" t="s">
        <v>179</v>
      </c>
      <c r="N89" s="30" t="s">
        <v>547</v>
      </c>
      <c r="O89" s="26" t="s">
        <v>188</v>
      </c>
      <c r="P89" s="26" t="s">
        <v>201</v>
      </c>
      <c r="Q89" s="26" t="s">
        <v>180</v>
      </c>
      <c r="R89" s="26">
        <v>3</v>
      </c>
      <c r="S89" s="26">
        <v>1</v>
      </c>
      <c r="T89" s="31" t="s">
        <v>179</v>
      </c>
      <c r="U89" s="26">
        <v>1</v>
      </c>
      <c r="V89" s="31" t="s">
        <v>179</v>
      </c>
      <c r="W89" s="26" t="s">
        <v>181</v>
      </c>
      <c r="X89" s="28" t="s">
        <v>179</v>
      </c>
      <c r="Y89" s="28" t="s">
        <v>208</v>
      </c>
      <c r="Z89" s="28" t="s">
        <v>261</v>
      </c>
      <c r="AA89" s="28" t="s">
        <v>208</v>
      </c>
      <c r="AB89" s="78" t="s">
        <v>529</v>
      </c>
      <c r="AC89" s="32"/>
    </row>
    <row r="90" spans="1:29" ht="30" customHeight="1">
      <c r="A90" s="23" t="s">
        <v>262</v>
      </c>
      <c r="B90" s="14">
        <v>89</v>
      </c>
      <c r="C90" s="15">
        <v>2117</v>
      </c>
      <c r="D90" s="26" t="s">
        <v>176</v>
      </c>
      <c r="E90" s="26" t="s">
        <v>187</v>
      </c>
      <c r="F90" s="30" t="s">
        <v>263</v>
      </c>
      <c r="G90" s="28" t="s">
        <v>264</v>
      </c>
      <c r="H90" s="29" t="s">
        <v>574</v>
      </c>
      <c r="I90" s="26" t="s">
        <v>265</v>
      </c>
      <c r="J90" s="26" t="s">
        <v>179</v>
      </c>
      <c r="K90" s="26" t="s">
        <v>179</v>
      </c>
      <c r="L90" s="26" t="s">
        <v>179</v>
      </c>
      <c r="M90" s="26" t="s">
        <v>179</v>
      </c>
      <c r="N90" s="30" t="s">
        <v>575</v>
      </c>
      <c r="O90" s="26" t="s">
        <v>201</v>
      </c>
      <c r="P90" s="26" t="s">
        <v>179</v>
      </c>
      <c r="Q90" s="26"/>
      <c r="R90" s="26">
        <v>1</v>
      </c>
      <c r="S90" s="26">
        <v>2</v>
      </c>
      <c r="T90" s="31" t="s">
        <v>266</v>
      </c>
      <c r="U90" s="26">
        <v>1</v>
      </c>
      <c r="V90" s="31" t="s">
        <v>179</v>
      </c>
      <c r="W90" s="26" t="s">
        <v>181</v>
      </c>
      <c r="X90" s="28" t="s">
        <v>179</v>
      </c>
      <c r="Y90" s="28" t="s">
        <v>231</v>
      </c>
      <c r="Z90" s="28" t="s">
        <v>267</v>
      </c>
      <c r="AA90" s="28" t="s">
        <v>179</v>
      </c>
      <c r="AB90" s="78" t="s">
        <v>529</v>
      </c>
    </row>
    <row r="91" spans="1:29" ht="30" customHeight="1">
      <c r="A91" s="23" t="s">
        <v>272</v>
      </c>
      <c r="B91" s="14">
        <v>90</v>
      </c>
      <c r="C91" s="16">
        <v>2201</v>
      </c>
      <c r="D91" s="26" t="s">
        <v>273</v>
      </c>
      <c r="E91" s="26" t="s">
        <v>187</v>
      </c>
      <c r="F91" s="30" t="s">
        <v>577</v>
      </c>
      <c r="G91" s="28" t="s">
        <v>274</v>
      </c>
      <c r="H91" s="29" t="s">
        <v>578</v>
      </c>
      <c r="I91" s="26" t="s">
        <v>275</v>
      </c>
      <c r="J91" s="26" t="s">
        <v>276</v>
      </c>
      <c r="K91" s="26" t="s">
        <v>179</v>
      </c>
      <c r="L91" s="26" t="s">
        <v>179</v>
      </c>
      <c r="M91" s="26" t="s">
        <v>179</v>
      </c>
      <c r="N91" s="30" t="s">
        <v>543</v>
      </c>
      <c r="O91" s="26" t="s">
        <v>179</v>
      </c>
      <c r="P91" s="26" t="s">
        <v>201</v>
      </c>
      <c r="Q91" s="26" t="s">
        <v>179</v>
      </c>
      <c r="R91" s="26">
        <v>1</v>
      </c>
      <c r="S91" s="26">
        <v>2</v>
      </c>
      <c r="T91" s="31" t="s">
        <v>179</v>
      </c>
      <c r="U91" s="26">
        <v>2</v>
      </c>
      <c r="V91" s="31" t="s">
        <v>277</v>
      </c>
      <c r="W91" s="26" t="s">
        <v>181</v>
      </c>
      <c r="X91" s="28" t="s">
        <v>179</v>
      </c>
      <c r="Y91" s="28" t="s">
        <v>278</v>
      </c>
      <c r="Z91" s="28" t="s">
        <v>279</v>
      </c>
      <c r="AA91" s="28" t="s">
        <v>179</v>
      </c>
      <c r="AB91" s="78" t="s">
        <v>529</v>
      </c>
    </row>
    <row r="92" spans="1:29" ht="30" customHeight="1">
      <c r="A92" s="23" t="s">
        <v>280</v>
      </c>
      <c r="B92" s="14">
        <v>91</v>
      </c>
      <c r="C92" s="16">
        <v>2202</v>
      </c>
      <c r="D92" s="26" t="s">
        <v>273</v>
      </c>
      <c r="E92" s="26" t="s">
        <v>187</v>
      </c>
      <c r="F92" s="30" t="s">
        <v>281</v>
      </c>
      <c r="G92" s="28" t="s">
        <v>282</v>
      </c>
      <c r="H92" s="29" t="s">
        <v>579</v>
      </c>
      <c r="I92" s="26" t="s">
        <v>283</v>
      </c>
      <c r="J92" s="26" t="s">
        <v>284</v>
      </c>
      <c r="K92" s="26" t="s">
        <v>179</v>
      </c>
      <c r="L92" s="26" t="s">
        <v>179</v>
      </c>
      <c r="M92" s="26" t="s">
        <v>179</v>
      </c>
      <c r="N92" s="30" t="s">
        <v>580</v>
      </c>
      <c r="O92" s="26" t="s">
        <v>179</v>
      </c>
      <c r="P92" s="26" t="s">
        <v>179</v>
      </c>
      <c r="Q92" s="26" t="s">
        <v>180</v>
      </c>
      <c r="R92" s="26">
        <v>1</v>
      </c>
      <c r="S92" s="26">
        <v>5</v>
      </c>
      <c r="T92" s="31" t="s">
        <v>179</v>
      </c>
      <c r="U92" s="26">
        <v>1</v>
      </c>
      <c r="V92" s="31" t="s">
        <v>179</v>
      </c>
      <c r="W92" s="26" t="s">
        <v>181</v>
      </c>
      <c r="X92" s="28" t="s">
        <v>179</v>
      </c>
      <c r="Y92" s="28" t="s">
        <v>202</v>
      </c>
      <c r="Z92" s="28" t="s">
        <v>285</v>
      </c>
      <c r="AA92" s="28" t="s">
        <v>179</v>
      </c>
      <c r="AB92" s="78" t="s">
        <v>529</v>
      </c>
    </row>
    <row r="93" spans="1:29" ht="30" customHeight="1">
      <c r="A93" s="23" t="s">
        <v>286</v>
      </c>
      <c r="B93" s="14">
        <v>92</v>
      </c>
      <c r="C93" s="16">
        <v>2203</v>
      </c>
      <c r="D93" s="26" t="s">
        <v>273</v>
      </c>
      <c r="E93" s="26" t="s">
        <v>187</v>
      </c>
      <c r="F93" s="30" t="s">
        <v>287</v>
      </c>
      <c r="G93" s="28" t="s">
        <v>581</v>
      </c>
      <c r="H93" s="29" t="s">
        <v>582</v>
      </c>
      <c r="I93" s="26" t="s">
        <v>583</v>
      </c>
      <c r="J93" s="26" t="s">
        <v>179</v>
      </c>
      <c r="K93" s="26" t="s">
        <v>179</v>
      </c>
      <c r="L93" s="26" t="s">
        <v>179</v>
      </c>
      <c r="M93" s="26" t="s">
        <v>179</v>
      </c>
      <c r="N93" s="30" t="s">
        <v>551</v>
      </c>
      <c r="O93" s="26" t="s">
        <v>188</v>
      </c>
      <c r="P93" s="26" t="s">
        <v>201</v>
      </c>
      <c r="Q93" s="26" t="s">
        <v>179</v>
      </c>
      <c r="R93" s="26">
        <v>1</v>
      </c>
      <c r="S93" s="26">
        <v>3</v>
      </c>
      <c r="T93" s="31" t="s">
        <v>288</v>
      </c>
      <c r="U93" s="26">
        <v>3</v>
      </c>
      <c r="V93" s="31" t="s">
        <v>289</v>
      </c>
      <c r="W93" s="26" t="s">
        <v>181</v>
      </c>
      <c r="X93" s="28" t="s">
        <v>290</v>
      </c>
      <c r="Y93" s="28" t="s">
        <v>291</v>
      </c>
      <c r="Z93" s="28" t="s">
        <v>203</v>
      </c>
      <c r="AA93" s="28" t="s">
        <v>179</v>
      </c>
      <c r="AB93" s="78" t="s">
        <v>529</v>
      </c>
    </row>
    <row r="94" spans="1:29" ht="30" customHeight="1">
      <c r="A94" s="23" t="s">
        <v>292</v>
      </c>
      <c r="B94" s="14">
        <v>93</v>
      </c>
      <c r="C94" s="16">
        <v>2204</v>
      </c>
      <c r="D94" s="26" t="s">
        <v>273</v>
      </c>
      <c r="E94" s="26" t="s">
        <v>187</v>
      </c>
      <c r="F94" s="30" t="s">
        <v>293</v>
      </c>
      <c r="G94" s="28" t="s">
        <v>294</v>
      </c>
      <c r="H94" s="29" t="s">
        <v>584</v>
      </c>
      <c r="I94" s="26" t="s">
        <v>295</v>
      </c>
      <c r="J94" s="26" t="s">
        <v>179</v>
      </c>
      <c r="K94" s="26" t="s">
        <v>179</v>
      </c>
      <c r="L94" s="26" t="s">
        <v>179</v>
      </c>
      <c r="M94" s="26" t="s">
        <v>179</v>
      </c>
      <c r="N94" s="30" t="s">
        <v>543</v>
      </c>
      <c r="O94" s="26" t="s">
        <v>179</v>
      </c>
      <c r="P94" s="26" t="s">
        <v>201</v>
      </c>
      <c r="Q94" s="26" t="s">
        <v>179</v>
      </c>
      <c r="R94" s="26">
        <v>1</v>
      </c>
      <c r="S94" s="26">
        <v>1</v>
      </c>
      <c r="T94" s="31" t="s">
        <v>179</v>
      </c>
      <c r="U94" s="26">
        <v>1</v>
      </c>
      <c r="V94" s="31" t="s">
        <v>179</v>
      </c>
      <c r="W94" s="26" t="s">
        <v>181</v>
      </c>
      <c r="X94" s="28" t="s">
        <v>179</v>
      </c>
      <c r="Y94" s="28" t="s">
        <v>296</v>
      </c>
      <c r="Z94" s="28" t="s">
        <v>297</v>
      </c>
      <c r="AA94" s="28" t="s">
        <v>179</v>
      </c>
      <c r="AB94" s="78" t="s">
        <v>529</v>
      </c>
    </row>
    <row r="95" spans="1:29" ht="30" customHeight="1">
      <c r="A95" s="23" t="s">
        <v>298</v>
      </c>
      <c r="B95" s="14">
        <v>94</v>
      </c>
      <c r="C95" s="16">
        <v>2205</v>
      </c>
      <c r="D95" s="26" t="s">
        <v>273</v>
      </c>
      <c r="E95" s="26" t="s">
        <v>187</v>
      </c>
      <c r="F95" s="30" t="s">
        <v>299</v>
      </c>
      <c r="G95" s="28" t="s">
        <v>585</v>
      </c>
      <c r="H95" s="29" t="s">
        <v>586</v>
      </c>
      <c r="I95" s="26" t="s">
        <v>587</v>
      </c>
      <c r="J95" s="26" t="s">
        <v>179</v>
      </c>
      <c r="K95" s="26" t="s">
        <v>179</v>
      </c>
      <c r="L95" s="26" t="s">
        <v>179</v>
      </c>
      <c r="M95" s="26" t="s">
        <v>179</v>
      </c>
      <c r="N95" s="30" t="s">
        <v>543</v>
      </c>
      <c r="O95" s="26" t="s">
        <v>179</v>
      </c>
      <c r="P95" s="26" t="s">
        <v>201</v>
      </c>
      <c r="Q95" s="26" t="s">
        <v>179</v>
      </c>
      <c r="R95" s="26">
        <v>1</v>
      </c>
      <c r="S95" s="26">
        <v>5</v>
      </c>
      <c r="T95" s="31" t="s">
        <v>179</v>
      </c>
      <c r="U95" s="26">
        <v>1</v>
      </c>
      <c r="V95" s="31" t="s">
        <v>179</v>
      </c>
      <c r="W95" s="26" t="s">
        <v>181</v>
      </c>
      <c r="X95" s="28" t="s">
        <v>179</v>
      </c>
      <c r="Y95" s="28" t="s">
        <v>300</v>
      </c>
      <c r="Z95" s="28" t="s">
        <v>301</v>
      </c>
      <c r="AA95" s="28" t="s">
        <v>179</v>
      </c>
      <c r="AB95" s="78" t="s">
        <v>529</v>
      </c>
    </row>
    <row r="96" spans="1:29" ht="30" customHeight="1">
      <c r="A96" s="35" t="s">
        <v>302</v>
      </c>
      <c r="B96" s="14">
        <v>95</v>
      </c>
      <c r="C96" s="16">
        <v>2206</v>
      </c>
      <c r="D96" s="26" t="s">
        <v>273</v>
      </c>
      <c r="E96" s="26" t="s">
        <v>187</v>
      </c>
      <c r="F96" s="30" t="s">
        <v>303</v>
      </c>
      <c r="G96" s="28" t="s">
        <v>304</v>
      </c>
      <c r="H96" s="29" t="s">
        <v>588</v>
      </c>
      <c r="I96" s="26" t="s">
        <v>589</v>
      </c>
      <c r="J96" s="26" t="s">
        <v>590</v>
      </c>
      <c r="K96" s="26" t="s">
        <v>179</v>
      </c>
      <c r="L96" s="26" t="s">
        <v>179</v>
      </c>
      <c r="M96" s="26" t="s">
        <v>179</v>
      </c>
      <c r="N96" s="30" t="s">
        <v>551</v>
      </c>
      <c r="O96" s="26" t="s">
        <v>188</v>
      </c>
      <c r="P96" s="26" t="s">
        <v>201</v>
      </c>
      <c r="Q96" s="26" t="s">
        <v>179</v>
      </c>
      <c r="R96" s="26">
        <v>2</v>
      </c>
      <c r="S96" s="26">
        <v>3</v>
      </c>
      <c r="T96" s="31" t="s">
        <v>179</v>
      </c>
      <c r="U96" s="26">
        <v>1</v>
      </c>
      <c r="V96" s="31" t="s">
        <v>179</v>
      </c>
      <c r="W96" s="26" t="s">
        <v>181</v>
      </c>
      <c r="X96" s="28" t="s">
        <v>179</v>
      </c>
      <c r="Y96" s="28" t="s">
        <v>305</v>
      </c>
      <c r="Z96" s="28" t="s">
        <v>591</v>
      </c>
      <c r="AA96" s="28" t="s">
        <v>179</v>
      </c>
      <c r="AB96" s="78" t="s">
        <v>529</v>
      </c>
    </row>
    <row r="97" spans="1:28" ht="30" customHeight="1">
      <c r="A97" s="23" t="s">
        <v>316</v>
      </c>
      <c r="B97" s="14">
        <v>96</v>
      </c>
      <c r="C97" s="16">
        <v>2209</v>
      </c>
      <c r="D97" s="26" t="s">
        <v>273</v>
      </c>
      <c r="E97" s="26" t="s">
        <v>187</v>
      </c>
      <c r="F97" s="30" t="s">
        <v>317</v>
      </c>
      <c r="G97" s="28" t="s">
        <v>318</v>
      </c>
      <c r="H97" s="29" t="s">
        <v>598</v>
      </c>
      <c r="I97" s="26" t="s">
        <v>599</v>
      </c>
      <c r="J97" s="26" t="s">
        <v>600</v>
      </c>
      <c r="K97" s="26" t="s">
        <v>179</v>
      </c>
      <c r="L97" s="26" t="s">
        <v>179</v>
      </c>
      <c r="M97" s="26" t="s">
        <v>179</v>
      </c>
      <c r="N97" s="30" t="s">
        <v>580</v>
      </c>
      <c r="O97" s="26" t="s">
        <v>179</v>
      </c>
      <c r="P97" s="26" t="s">
        <v>179</v>
      </c>
      <c r="Q97" s="26" t="s">
        <v>180</v>
      </c>
      <c r="R97" s="26">
        <v>1</v>
      </c>
      <c r="S97" s="26">
        <v>2</v>
      </c>
      <c r="T97" s="31" t="s">
        <v>179</v>
      </c>
      <c r="U97" s="26">
        <v>1</v>
      </c>
      <c r="V97" s="31" t="s">
        <v>179</v>
      </c>
      <c r="W97" s="26" t="s">
        <v>181</v>
      </c>
      <c r="X97" s="28" t="s">
        <v>179</v>
      </c>
      <c r="Y97" s="28" t="s">
        <v>319</v>
      </c>
      <c r="Z97" s="28" t="s">
        <v>320</v>
      </c>
      <c r="AA97" s="28" t="s">
        <v>321</v>
      </c>
      <c r="AB97" s="78" t="s">
        <v>529</v>
      </c>
    </row>
    <row r="98" spans="1:28" ht="30" customHeight="1">
      <c r="A98" s="23" t="s">
        <v>322</v>
      </c>
      <c r="B98" s="14">
        <v>97</v>
      </c>
      <c r="C98" s="16">
        <v>2210</v>
      </c>
      <c r="D98" s="26" t="s">
        <v>273</v>
      </c>
      <c r="E98" s="26" t="s">
        <v>187</v>
      </c>
      <c r="F98" s="30" t="s">
        <v>601</v>
      </c>
      <c r="G98" s="28" t="s">
        <v>323</v>
      </c>
      <c r="H98" s="29" t="s">
        <v>602</v>
      </c>
      <c r="I98" s="26" t="s">
        <v>324</v>
      </c>
      <c r="J98" s="26" t="s">
        <v>179</v>
      </c>
      <c r="K98" s="26" t="s">
        <v>179</v>
      </c>
      <c r="L98" s="26" t="s">
        <v>179</v>
      </c>
      <c r="M98" s="26" t="s">
        <v>179</v>
      </c>
      <c r="N98" s="30" t="s">
        <v>536</v>
      </c>
      <c r="O98" s="26" t="s">
        <v>188</v>
      </c>
      <c r="P98" s="26" t="s">
        <v>179</v>
      </c>
      <c r="Q98" s="26" t="s">
        <v>179</v>
      </c>
      <c r="R98" s="26">
        <v>1</v>
      </c>
      <c r="S98" s="26">
        <v>3</v>
      </c>
      <c r="T98" s="31" t="s">
        <v>179</v>
      </c>
      <c r="U98" s="26" t="s">
        <v>537</v>
      </c>
      <c r="V98" s="31" t="s">
        <v>179</v>
      </c>
      <c r="W98" s="26" t="s">
        <v>181</v>
      </c>
      <c r="X98" s="28" t="s">
        <v>179</v>
      </c>
      <c r="Y98" s="28" t="s">
        <v>325</v>
      </c>
      <c r="Z98" s="28" t="s">
        <v>252</v>
      </c>
      <c r="AA98" s="28" t="s">
        <v>179</v>
      </c>
      <c r="AB98" s="78" t="s">
        <v>529</v>
      </c>
    </row>
    <row r="99" spans="1:28" ht="30" customHeight="1">
      <c r="A99" s="23" t="s">
        <v>326</v>
      </c>
      <c r="B99" s="14">
        <v>98</v>
      </c>
      <c r="C99" s="16">
        <v>2211</v>
      </c>
      <c r="D99" s="26" t="s">
        <v>273</v>
      </c>
      <c r="E99" s="26" t="s">
        <v>187</v>
      </c>
      <c r="F99" s="27" t="s">
        <v>603</v>
      </c>
      <c r="G99" s="28" t="s">
        <v>327</v>
      </c>
      <c r="H99" s="29" t="s">
        <v>604</v>
      </c>
      <c r="I99" s="26" t="s">
        <v>605</v>
      </c>
      <c r="J99" s="26" t="s">
        <v>179</v>
      </c>
      <c r="K99" s="26" t="s">
        <v>179</v>
      </c>
      <c r="L99" s="26" t="s">
        <v>179</v>
      </c>
      <c r="M99" s="26" t="s">
        <v>179</v>
      </c>
      <c r="N99" s="30" t="s">
        <v>580</v>
      </c>
      <c r="O99" s="26" t="s">
        <v>179</v>
      </c>
      <c r="P99" s="26" t="s">
        <v>179</v>
      </c>
      <c r="Q99" s="26" t="s">
        <v>180</v>
      </c>
      <c r="R99" s="26">
        <v>1</v>
      </c>
      <c r="S99" s="26">
        <v>4</v>
      </c>
      <c r="T99" s="31" t="s">
        <v>266</v>
      </c>
      <c r="U99" s="26">
        <v>1</v>
      </c>
      <c r="V99" s="31" t="s">
        <v>179</v>
      </c>
      <c r="W99" s="26" t="s">
        <v>181</v>
      </c>
      <c r="X99" s="28" t="s">
        <v>179</v>
      </c>
      <c r="Y99" s="28" t="s">
        <v>208</v>
      </c>
      <c r="Z99" s="28" t="s">
        <v>328</v>
      </c>
      <c r="AA99" s="28" t="s">
        <v>179</v>
      </c>
      <c r="AB99" s="78" t="s">
        <v>529</v>
      </c>
    </row>
    <row r="100" spans="1:28" ht="30" customHeight="1">
      <c r="A100" s="23" t="s">
        <v>329</v>
      </c>
      <c r="B100" s="14">
        <v>99</v>
      </c>
      <c r="C100" s="16">
        <v>2212</v>
      </c>
      <c r="D100" s="26" t="s">
        <v>273</v>
      </c>
      <c r="E100" s="26" t="s">
        <v>187</v>
      </c>
      <c r="F100" s="30" t="s">
        <v>330</v>
      </c>
      <c r="G100" s="28" t="s">
        <v>331</v>
      </c>
      <c r="H100" s="29" t="s">
        <v>606</v>
      </c>
      <c r="I100" s="26" t="s">
        <v>607</v>
      </c>
      <c r="J100" s="26" t="s">
        <v>179</v>
      </c>
      <c r="K100" s="26" t="s">
        <v>179</v>
      </c>
      <c r="L100" s="26" t="s">
        <v>179</v>
      </c>
      <c r="M100" s="26" t="s">
        <v>179</v>
      </c>
      <c r="N100" s="30" t="s">
        <v>543</v>
      </c>
      <c r="O100" s="26" t="s">
        <v>179</v>
      </c>
      <c r="P100" s="26" t="s">
        <v>201</v>
      </c>
      <c r="Q100" s="26" t="s">
        <v>179</v>
      </c>
      <c r="R100" s="26">
        <v>1</v>
      </c>
      <c r="S100" s="26">
        <v>4</v>
      </c>
      <c r="T100" s="31" t="s">
        <v>179</v>
      </c>
      <c r="U100" s="26">
        <v>2</v>
      </c>
      <c r="V100" s="31" t="s">
        <v>179</v>
      </c>
      <c r="W100" s="26" t="s">
        <v>181</v>
      </c>
      <c r="X100" s="28" t="s">
        <v>179</v>
      </c>
      <c r="Y100" s="28" t="s">
        <v>332</v>
      </c>
      <c r="Z100" s="28" t="s">
        <v>209</v>
      </c>
      <c r="AA100" s="28" t="s">
        <v>179</v>
      </c>
      <c r="AB100" s="78" t="s">
        <v>529</v>
      </c>
    </row>
    <row r="101" spans="1:28" ht="30" customHeight="1">
      <c r="A101" s="23" t="s">
        <v>333</v>
      </c>
      <c r="B101" s="14">
        <v>100</v>
      </c>
      <c r="C101" s="16">
        <v>2213</v>
      </c>
      <c r="D101" s="26" t="s">
        <v>273</v>
      </c>
      <c r="E101" s="26" t="s">
        <v>187</v>
      </c>
      <c r="F101" s="30" t="s">
        <v>334</v>
      </c>
      <c r="G101" s="28" t="s">
        <v>608</v>
      </c>
      <c r="H101" s="29" t="s">
        <v>609</v>
      </c>
      <c r="I101" s="26" t="s">
        <v>610</v>
      </c>
      <c r="J101" s="26" t="s">
        <v>179</v>
      </c>
      <c r="K101" s="26" t="s">
        <v>179</v>
      </c>
      <c r="L101" s="26" t="s">
        <v>179</v>
      </c>
      <c r="M101" s="26" t="s">
        <v>179</v>
      </c>
      <c r="N101" s="30" t="s">
        <v>543</v>
      </c>
      <c r="O101" s="26" t="s">
        <v>179</v>
      </c>
      <c r="P101" s="26" t="s">
        <v>201</v>
      </c>
      <c r="Q101" s="26" t="s">
        <v>179</v>
      </c>
      <c r="R101" s="26">
        <v>1</v>
      </c>
      <c r="S101" s="26">
        <v>3</v>
      </c>
      <c r="T101" s="31" t="s">
        <v>179</v>
      </c>
      <c r="U101" s="26">
        <v>2</v>
      </c>
      <c r="V101" s="31" t="s">
        <v>179</v>
      </c>
      <c r="W101" s="26" t="s">
        <v>181</v>
      </c>
      <c r="X101" s="28" t="s">
        <v>179</v>
      </c>
      <c r="Y101" s="28" t="s">
        <v>335</v>
      </c>
      <c r="Z101" s="28" t="s">
        <v>336</v>
      </c>
      <c r="AA101" s="28" t="s">
        <v>179</v>
      </c>
      <c r="AB101" s="78" t="s">
        <v>529</v>
      </c>
    </row>
    <row r="102" spans="1:28" ht="30" customHeight="1">
      <c r="A102" s="23" t="s">
        <v>344</v>
      </c>
      <c r="B102" s="14">
        <v>101</v>
      </c>
      <c r="C102" s="16">
        <v>2215</v>
      </c>
      <c r="D102" s="26" t="s">
        <v>273</v>
      </c>
      <c r="E102" s="26" t="s">
        <v>187</v>
      </c>
      <c r="F102" s="30" t="s">
        <v>613</v>
      </c>
      <c r="G102" s="28" t="s">
        <v>614</v>
      </c>
      <c r="H102" s="29" t="s">
        <v>615</v>
      </c>
      <c r="I102" s="26" t="s">
        <v>616</v>
      </c>
      <c r="J102" s="26" t="s">
        <v>179</v>
      </c>
      <c r="K102" s="26" t="s">
        <v>179</v>
      </c>
      <c r="L102" s="26" t="s">
        <v>179</v>
      </c>
      <c r="M102" s="26" t="s">
        <v>179</v>
      </c>
      <c r="N102" s="30" t="s">
        <v>543</v>
      </c>
      <c r="O102" s="26" t="s">
        <v>179</v>
      </c>
      <c r="P102" s="26" t="s">
        <v>201</v>
      </c>
      <c r="Q102" s="26" t="s">
        <v>179</v>
      </c>
      <c r="R102" s="26">
        <v>1</v>
      </c>
      <c r="S102" s="26">
        <v>2</v>
      </c>
      <c r="T102" s="31" t="s">
        <v>179</v>
      </c>
      <c r="U102" s="26" t="s">
        <v>537</v>
      </c>
      <c r="V102" s="31" t="s">
        <v>179</v>
      </c>
      <c r="W102" s="26" t="s">
        <v>181</v>
      </c>
      <c r="X102" s="28" t="s">
        <v>179</v>
      </c>
      <c r="Y102" s="28" t="s">
        <v>208</v>
      </c>
      <c r="Z102" s="28" t="s">
        <v>345</v>
      </c>
      <c r="AA102" s="28" t="s">
        <v>179</v>
      </c>
      <c r="AB102" s="78" t="s">
        <v>529</v>
      </c>
    </row>
    <row r="103" spans="1:28" ht="30" customHeight="1">
      <c r="A103" s="23" t="s">
        <v>352</v>
      </c>
      <c r="B103" s="14">
        <v>102</v>
      </c>
      <c r="C103" s="16">
        <v>2217</v>
      </c>
      <c r="D103" s="26" t="s">
        <v>273</v>
      </c>
      <c r="E103" s="26" t="s">
        <v>187</v>
      </c>
      <c r="F103" s="30" t="s">
        <v>353</v>
      </c>
      <c r="G103" s="28" t="s">
        <v>354</v>
      </c>
      <c r="H103" s="29" t="s">
        <v>620</v>
      </c>
      <c r="I103" s="26" t="s">
        <v>355</v>
      </c>
      <c r="J103" s="26" t="s">
        <v>356</v>
      </c>
      <c r="K103" s="26" t="s">
        <v>357</v>
      </c>
      <c r="L103" s="26" t="s">
        <v>358</v>
      </c>
      <c r="M103" s="26" t="s">
        <v>179</v>
      </c>
      <c r="N103" s="30" t="s">
        <v>551</v>
      </c>
      <c r="O103" s="26" t="s">
        <v>188</v>
      </c>
      <c r="P103" s="26" t="s">
        <v>201</v>
      </c>
      <c r="Q103" s="26" t="s">
        <v>179</v>
      </c>
      <c r="R103" s="26">
        <v>2</v>
      </c>
      <c r="S103" s="26">
        <v>2</v>
      </c>
      <c r="T103" s="31" t="s">
        <v>179</v>
      </c>
      <c r="U103" s="26">
        <v>2</v>
      </c>
      <c r="V103" s="31" t="s">
        <v>179</v>
      </c>
      <c r="W103" s="26" t="s">
        <v>181</v>
      </c>
      <c r="X103" s="28" t="s">
        <v>179</v>
      </c>
      <c r="Y103" s="28" t="s">
        <v>359</v>
      </c>
      <c r="Z103" s="28" t="s">
        <v>209</v>
      </c>
      <c r="AA103" s="28" t="s">
        <v>179</v>
      </c>
      <c r="AB103" s="78" t="s">
        <v>529</v>
      </c>
    </row>
    <row r="104" spans="1:28" ht="30" customHeight="1">
      <c r="A104" s="23" t="s">
        <v>360</v>
      </c>
      <c r="B104" s="14">
        <v>103</v>
      </c>
      <c r="C104" s="17">
        <v>2301</v>
      </c>
      <c r="D104" s="26" t="s">
        <v>361</v>
      </c>
      <c r="E104" s="26" t="s">
        <v>187</v>
      </c>
      <c r="F104" s="30" t="s">
        <v>362</v>
      </c>
      <c r="G104" s="28" t="s">
        <v>363</v>
      </c>
      <c r="H104" s="29" t="s">
        <v>621</v>
      </c>
      <c r="I104" s="26" t="s">
        <v>622</v>
      </c>
      <c r="J104" s="26" t="s">
        <v>179</v>
      </c>
      <c r="K104" s="26" t="s">
        <v>179</v>
      </c>
      <c r="L104" s="26" t="s">
        <v>179</v>
      </c>
      <c r="M104" s="26" t="s">
        <v>179</v>
      </c>
      <c r="N104" s="30" t="s">
        <v>580</v>
      </c>
      <c r="O104" s="26" t="s">
        <v>179</v>
      </c>
      <c r="P104" s="26" t="s">
        <v>179</v>
      </c>
      <c r="Q104" s="26" t="s">
        <v>180</v>
      </c>
      <c r="R104" s="26">
        <v>1</v>
      </c>
      <c r="S104" s="26">
        <v>3</v>
      </c>
      <c r="T104" s="31" t="s">
        <v>179</v>
      </c>
      <c r="U104" s="26">
        <v>1</v>
      </c>
      <c r="V104" s="31" t="s">
        <v>179</v>
      </c>
      <c r="W104" s="26" t="s">
        <v>181</v>
      </c>
      <c r="X104" s="28" t="s">
        <v>179</v>
      </c>
      <c r="Y104" s="28" t="s">
        <v>364</v>
      </c>
      <c r="Z104" s="28" t="s">
        <v>365</v>
      </c>
      <c r="AA104" s="28" t="s">
        <v>179</v>
      </c>
      <c r="AB104" s="78" t="s">
        <v>529</v>
      </c>
    </row>
    <row r="105" spans="1:28" ht="30" customHeight="1">
      <c r="A105" s="23" t="s">
        <v>366</v>
      </c>
      <c r="B105" s="14">
        <v>104</v>
      </c>
      <c r="C105" s="17">
        <v>2302</v>
      </c>
      <c r="D105" s="26" t="s">
        <v>361</v>
      </c>
      <c r="E105" s="26" t="s">
        <v>187</v>
      </c>
      <c r="F105" s="30" t="s">
        <v>367</v>
      </c>
      <c r="G105" s="38" t="s">
        <v>623</v>
      </c>
      <c r="H105" s="29" t="s">
        <v>624</v>
      </c>
      <c r="I105" s="26" t="s">
        <v>625</v>
      </c>
      <c r="J105" s="26" t="s">
        <v>626</v>
      </c>
      <c r="K105" s="26" t="s">
        <v>179</v>
      </c>
      <c r="L105" s="26" t="s">
        <v>179</v>
      </c>
      <c r="M105" s="26" t="s">
        <v>179</v>
      </c>
      <c r="N105" s="30" t="s">
        <v>580</v>
      </c>
      <c r="O105" s="26" t="s">
        <v>179</v>
      </c>
      <c r="P105" s="26" t="s">
        <v>179</v>
      </c>
      <c r="Q105" s="26" t="s">
        <v>180</v>
      </c>
      <c r="R105" s="26">
        <v>1</v>
      </c>
      <c r="S105" s="26">
        <v>2</v>
      </c>
      <c r="T105" s="31" t="s">
        <v>179</v>
      </c>
      <c r="U105" s="26">
        <v>1</v>
      </c>
      <c r="V105" s="31" t="s">
        <v>179</v>
      </c>
      <c r="W105" s="26" t="s">
        <v>181</v>
      </c>
      <c r="X105" s="28" t="s">
        <v>179</v>
      </c>
      <c r="Y105" s="28" t="s">
        <v>368</v>
      </c>
      <c r="Z105" s="28" t="s">
        <v>203</v>
      </c>
      <c r="AA105" s="28" t="s">
        <v>179</v>
      </c>
      <c r="AB105" s="78" t="s">
        <v>529</v>
      </c>
    </row>
    <row r="106" spans="1:28" ht="30" customHeight="1">
      <c r="A106" s="23" t="s">
        <v>369</v>
      </c>
      <c r="B106" s="14">
        <v>105</v>
      </c>
      <c r="C106" s="17">
        <v>2303</v>
      </c>
      <c r="D106" s="26" t="s">
        <v>361</v>
      </c>
      <c r="E106" s="26" t="s">
        <v>187</v>
      </c>
      <c r="F106" s="30" t="s">
        <v>627</v>
      </c>
      <c r="G106" s="39" t="s">
        <v>628</v>
      </c>
      <c r="H106" s="29" t="s">
        <v>629</v>
      </c>
      <c r="I106" s="26" t="s">
        <v>630</v>
      </c>
      <c r="J106" s="26" t="s">
        <v>179</v>
      </c>
      <c r="K106" s="26" t="s">
        <v>179</v>
      </c>
      <c r="L106" s="26" t="s">
        <v>179</v>
      </c>
      <c r="M106" s="26" t="s">
        <v>179</v>
      </c>
      <c r="N106" s="30" t="s">
        <v>547</v>
      </c>
      <c r="O106" s="26" t="s">
        <v>188</v>
      </c>
      <c r="P106" s="26" t="s">
        <v>201</v>
      </c>
      <c r="Q106" s="26" t="s">
        <v>180</v>
      </c>
      <c r="R106" s="26">
        <v>3</v>
      </c>
      <c r="S106" s="26">
        <v>5</v>
      </c>
      <c r="T106" s="31" t="s">
        <v>179</v>
      </c>
      <c r="U106" s="26">
        <v>3</v>
      </c>
      <c r="V106" s="31" t="s">
        <v>179</v>
      </c>
      <c r="W106" s="26" t="s">
        <v>181</v>
      </c>
      <c r="X106" s="28" t="s">
        <v>370</v>
      </c>
      <c r="Y106" s="28" t="s">
        <v>371</v>
      </c>
      <c r="Z106" s="28" t="s">
        <v>372</v>
      </c>
      <c r="AA106" s="28" t="s">
        <v>373</v>
      </c>
      <c r="AB106" s="78" t="s">
        <v>529</v>
      </c>
    </row>
    <row r="107" spans="1:28" ht="30" customHeight="1">
      <c r="A107" s="23" t="s">
        <v>389</v>
      </c>
      <c r="B107" s="14">
        <v>106</v>
      </c>
      <c r="C107" s="17">
        <v>2307</v>
      </c>
      <c r="D107" s="26" t="s">
        <v>361</v>
      </c>
      <c r="E107" s="26" t="s">
        <v>187</v>
      </c>
      <c r="F107" s="30" t="s">
        <v>390</v>
      </c>
      <c r="G107" s="28" t="s">
        <v>391</v>
      </c>
      <c r="H107" s="29" t="s">
        <v>637</v>
      </c>
      <c r="I107" s="26" t="s">
        <v>392</v>
      </c>
      <c r="J107" s="26" t="s">
        <v>179</v>
      </c>
      <c r="K107" s="26" t="s">
        <v>179</v>
      </c>
      <c r="L107" s="26" t="s">
        <v>179</v>
      </c>
      <c r="M107" s="26" t="s">
        <v>179</v>
      </c>
      <c r="N107" s="30" t="s">
        <v>580</v>
      </c>
      <c r="O107" s="26" t="s">
        <v>179</v>
      </c>
      <c r="P107" s="26" t="s">
        <v>179</v>
      </c>
      <c r="Q107" s="26" t="s">
        <v>180</v>
      </c>
      <c r="R107" s="26">
        <v>1</v>
      </c>
      <c r="S107" s="26">
        <v>2</v>
      </c>
      <c r="T107" s="31" t="s">
        <v>179</v>
      </c>
      <c r="U107" s="26" t="s">
        <v>537</v>
      </c>
      <c r="V107" s="31" t="s">
        <v>179</v>
      </c>
      <c r="W107" s="26" t="s">
        <v>181</v>
      </c>
      <c r="X107" s="28" t="s">
        <v>179</v>
      </c>
      <c r="Y107" s="28" t="s">
        <v>393</v>
      </c>
      <c r="Z107" s="28" t="s">
        <v>394</v>
      </c>
      <c r="AA107" s="28" t="s">
        <v>179</v>
      </c>
      <c r="AB107" s="78" t="s">
        <v>529</v>
      </c>
    </row>
    <row r="108" spans="1:28" ht="30" customHeight="1">
      <c r="A108" s="37" t="s">
        <v>395</v>
      </c>
      <c r="B108" s="14">
        <v>107</v>
      </c>
      <c r="C108" s="17">
        <v>2308</v>
      </c>
      <c r="D108" s="26" t="s">
        <v>361</v>
      </c>
      <c r="E108" s="26" t="s">
        <v>187</v>
      </c>
      <c r="F108" s="30" t="s">
        <v>396</v>
      </c>
      <c r="G108" s="28" t="s">
        <v>397</v>
      </c>
      <c r="H108" s="29" t="s">
        <v>638</v>
      </c>
      <c r="I108" s="26" t="s">
        <v>398</v>
      </c>
      <c r="J108" s="26" t="s">
        <v>639</v>
      </c>
      <c r="K108" s="26" t="s">
        <v>179</v>
      </c>
      <c r="L108" s="26" t="s">
        <v>179</v>
      </c>
      <c r="M108" s="26" t="s">
        <v>179</v>
      </c>
      <c r="N108" s="30" t="s">
        <v>580</v>
      </c>
      <c r="O108" s="26" t="s">
        <v>179</v>
      </c>
      <c r="P108" s="26" t="s">
        <v>179</v>
      </c>
      <c r="Q108" s="26" t="s">
        <v>180</v>
      </c>
      <c r="R108" s="26">
        <v>1</v>
      </c>
      <c r="S108" s="26">
        <v>2</v>
      </c>
      <c r="T108" s="31" t="s">
        <v>179</v>
      </c>
      <c r="U108" s="26" t="s">
        <v>537</v>
      </c>
      <c r="V108" s="31" t="s">
        <v>179</v>
      </c>
      <c r="W108" s="26" t="s">
        <v>181</v>
      </c>
      <c r="X108" s="28" t="s">
        <v>179</v>
      </c>
      <c r="Y108" s="28" t="s">
        <v>393</v>
      </c>
      <c r="Z108" s="28" t="s">
        <v>394</v>
      </c>
      <c r="AA108" s="28" t="s">
        <v>179</v>
      </c>
      <c r="AB108" s="78" t="s">
        <v>529</v>
      </c>
    </row>
    <row r="109" spans="1:28" ht="30" customHeight="1">
      <c r="A109" s="40" t="s">
        <v>399</v>
      </c>
      <c r="B109" s="14">
        <v>108</v>
      </c>
      <c r="C109" s="17">
        <v>2309</v>
      </c>
      <c r="D109" s="26" t="s">
        <v>361</v>
      </c>
      <c r="E109" s="26" t="s">
        <v>187</v>
      </c>
      <c r="F109" s="30" t="s">
        <v>640</v>
      </c>
      <c r="G109" s="28" t="s">
        <v>400</v>
      </c>
      <c r="H109" s="29" t="s">
        <v>641</v>
      </c>
      <c r="I109" s="26" t="s">
        <v>401</v>
      </c>
      <c r="J109" s="26" t="s">
        <v>179</v>
      </c>
      <c r="K109" s="26" t="s">
        <v>179</v>
      </c>
      <c r="L109" s="26" t="s">
        <v>179</v>
      </c>
      <c r="M109" s="26" t="s">
        <v>179</v>
      </c>
      <c r="N109" s="30" t="s">
        <v>536</v>
      </c>
      <c r="O109" s="29" t="s">
        <v>188</v>
      </c>
      <c r="P109" s="26"/>
      <c r="Q109" s="26"/>
      <c r="R109" s="26">
        <v>1</v>
      </c>
      <c r="S109" s="26">
        <v>3</v>
      </c>
      <c r="T109" s="31" t="s">
        <v>179</v>
      </c>
      <c r="U109" s="26">
        <v>2</v>
      </c>
      <c r="V109" s="31" t="s">
        <v>179</v>
      </c>
      <c r="W109" s="26" t="s">
        <v>181</v>
      </c>
      <c r="X109" s="28" t="s">
        <v>179</v>
      </c>
      <c r="Y109" s="28" t="s">
        <v>402</v>
      </c>
      <c r="Z109" s="28" t="s">
        <v>191</v>
      </c>
      <c r="AA109" s="28" t="s">
        <v>179</v>
      </c>
      <c r="AB109" s="78" t="s">
        <v>529</v>
      </c>
    </row>
    <row r="110" spans="1:28" ht="30" customHeight="1">
      <c r="A110" s="41" t="s">
        <v>403</v>
      </c>
      <c r="B110" s="14">
        <v>109</v>
      </c>
      <c r="C110" s="17">
        <v>2310</v>
      </c>
      <c r="D110" s="26" t="s">
        <v>361</v>
      </c>
      <c r="E110" s="26" t="s">
        <v>187</v>
      </c>
      <c r="F110" s="30" t="s">
        <v>404</v>
      </c>
      <c r="G110" s="28" t="s">
        <v>642</v>
      </c>
      <c r="H110" s="29" t="s">
        <v>643</v>
      </c>
      <c r="I110" s="26" t="s">
        <v>405</v>
      </c>
      <c r="J110" s="26"/>
      <c r="K110" s="26"/>
      <c r="L110" s="26"/>
      <c r="M110" s="26"/>
      <c r="N110" s="30" t="s">
        <v>543</v>
      </c>
      <c r="O110" s="29" t="s">
        <v>179</v>
      </c>
      <c r="P110" s="26" t="s">
        <v>201</v>
      </c>
      <c r="Q110" s="26" t="s">
        <v>179</v>
      </c>
      <c r="R110" s="26">
        <v>1</v>
      </c>
      <c r="S110" s="26">
        <v>2</v>
      </c>
      <c r="T110" s="31" t="s">
        <v>179</v>
      </c>
      <c r="U110" s="26">
        <v>1</v>
      </c>
      <c r="V110" s="31" t="s">
        <v>179</v>
      </c>
      <c r="W110" s="26" t="s">
        <v>181</v>
      </c>
      <c r="X110" s="28" t="s">
        <v>179</v>
      </c>
      <c r="Y110" s="28" t="s">
        <v>644</v>
      </c>
      <c r="Z110" s="28" t="s">
        <v>179</v>
      </c>
      <c r="AA110" s="28" t="s">
        <v>179</v>
      </c>
      <c r="AB110" s="78" t="s">
        <v>529</v>
      </c>
    </row>
    <row r="111" spans="1:28" ht="30" customHeight="1">
      <c r="A111" s="41" t="s">
        <v>645</v>
      </c>
      <c r="B111" s="14">
        <v>110</v>
      </c>
      <c r="C111" s="17">
        <v>2311</v>
      </c>
      <c r="D111" s="26" t="s">
        <v>361</v>
      </c>
      <c r="E111" s="26" t="s">
        <v>187</v>
      </c>
      <c r="F111" s="30" t="s">
        <v>646</v>
      </c>
      <c r="G111" s="28" t="s">
        <v>647</v>
      </c>
      <c r="H111" s="29" t="s">
        <v>648</v>
      </c>
      <c r="I111" s="26" t="s">
        <v>649</v>
      </c>
      <c r="J111" s="26" t="s">
        <v>179</v>
      </c>
      <c r="K111" s="26" t="s">
        <v>179</v>
      </c>
      <c r="L111" s="26" t="s">
        <v>179</v>
      </c>
      <c r="M111" s="26" t="s">
        <v>179</v>
      </c>
      <c r="N111" s="30" t="s">
        <v>543</v>
      </c>
      <c r="O111" s="29" t="s">
        <v>179</v>
      </c>
      <c r="P111" s="26" t="s">
        <v>201</v>
      </c>
      <c r="Q111" s="26" t="s">
        <v>179</v>
      </c>
      <c r="R111" s="26">
        <v>1</v>
      </c>
      <c r="S111" s="26">
        <v>3</v>
      </c>
      <c r="T111" s="31" t="s">
        <v>179</v>
      </c>
      <c r="U111" s="26" t="s">
        <v>537</v>
      </c>
      <c r="V111" s="31" t="s">
        <v>179</v>
      </c>
      <c r="W111" s="26" t="s">
        <v>181</v>
      </c>
      <c r="X111" s="28" t="s">
        <v>179</v>
      </c>
      <c r="Y111" s="28" t="s">
        <v>650</v>
      </c>
      <c r="Z111" s="28" t="s">
        <v>394</v>
      </c>
      <c r="AA111" s="28" t="s">
        <v>179</v>
      </c>
      <c r="AB111" s="78" t="s">
        <v>529</v>
      </c>
    </row>
    <row r="112" spans="1:28" ht="30" customHeight="1">
      <c r="A112" s="23" t="s">
        <v>406</v>
      </c>
      <c r="B112" s="14">
        <v>111</v>
      </c>
      <c r="C112" s="18">
        <v>2401</v>
      </c>
      <c r="D112" s="26" t="s">
        <v>407</v>
      </c>
      <c r="E112" s="26" t="s">
        <v>187</v>
      </c>
      <c r="F112" s="30" t="s">
        <v>651</v>
      </c>
      <c r="G112" s="38" t="s">
        <v>652</v>
      </c>
      <c r="H112" s="29" t="s">
        <v>653</v>
      </c>
      <c r="I112" s="26" t="s">
        <v>408</v>
      </c>
      <c r="J112" s="26" t="s">
        <v>179</v>
      </c>
      <c r="K112" s="26" t="s">
        <v>179</v>
      </c>
      <c r="L112" s="26" t="s">
        <v>179</v>
      </c>
      <c r="M112" s="26" t="s">
        <v>179</v>
      </c>
      <c r="N112" s="30" t="s">
        <v>543</v>
      </c>
      <c r="O112" s="26" t="s">
        <v>179</v>
      </c>
      <c r="P112" s="26" t="s">
        <v>201</v>
      </c>
      <c r="Q112" s="26" t="s">
        <v>179</v>
      </c>
      <c r="R112" s="26">
        <v>1</v>
      </c>
      <c r="S112" s="26">
        <v>6</v>
      </c>
      <c r="T112" s="31" t="s">
        <v>409</v>
      </c>
      <c r="U112" s="26" t="s">
        <v>537</v>
      </c>
      <c r="V112" s="31" t="s">
        <v>179</v>
      </c>
      <c r="W112" s="26" t="s">
        <v>181</v>
      </c>
      <c r="X112" s="28" t="s">
        <v>179</v>
      </c>
      <c r="Y112" s="28" t="s">
        <v>410</v>
      </c>
      <c r="Z112" s="28" t="s">
        <v>411</v>
      </c>
      <c r="AA112" s="28" t="s">
        <v>179</v>
      </c>
      <c r="AB112" s="78" t="s">
        <v>529</v>
      </c>
    </row>
    <row r="113" spans="1:28" ht="30" customHeight="1">
      <c r="A113" s="23" t="s">
        <v>412</v>
      </c>
      <c r="B113" s="14">
        <v>112</v>
      </c>
      <c r="C113" s="18">
        <v>2402</v>
      </c>
      <c r="D113" s="26" t="s">
        <v>407</v>
      </c>
      <c r="E113" s="26" t="s">
        <v>187</v>
      </c>
      <c r="F113" s="30" t="s">
        <v>413</v>
      </c>
      <c r="G113" s="28" t="s">
        <v>414</v>
      </c>
      <c r="H113" s="29" t="s">
        <v>654</v>
      </c>
      <c r="I113" s="26" t="s">
        <v>415</v>
      </c>
      <c r="J113" s="26" t="s">
        <v>179</v>
      </c>
      <c r="K113" s="26" t="s">
        <v>179</v>
      </c>
      <c r="L113" s="26" t="s">
        <v>179</v>
      </c>
      <c r="M113" s="26" t="s">
        <v>179</v>
      </c>
      <c r="N113" s="30" t="s">
        <v>567</v>
      </c>
      <c r="O113" s="26" t="s">
        <v>179</v>
      </c>
      <c r="P113" s="26" t="s">
        <v>201</v>
      </c>
      <c r="Q113" s="26" t="s">
        <v>180</v>
      </c>
      <c r="R113" s="26">
        <v>1</v>
      </c>
      <c r="S113" s="26">
        <v>2</v>
      </c>
      <c r="T113" s="31" t="s">
        <v>179</v>
      </c>
      <c r="U113" s="26">
        <v>1</v>
      </c>
      <c r="V113" s="31" t="s">
        <v>179</v>
      </c>
      <c r="W113" s="26" t="s">
        <v>181</v>
      </c>
      <c r="X113" s="28" t="s">
        <v>179</v>
      </c>
      <c r="Y113" s="28" t="s">
        <v>234</v>
      </c>
      <c r="Z113" s="28" t="s">
        <v>285</v>
      </c>
      <c r="AA113" s="28" t="s">
        <v>179</v>
      </c>
      <c r="AB113" s="78" t="s">
        <v>529</v>
      </c>
    </row>
    <row r="114" spans="1:28" ht="30" customHeight="1">
      <c r="A114" s="23" t="s">
        <v>530</v>
      </c>
      <c r="B114" s="14">
        <v>113</v>
      </c>
      <c r="C114" s="18">
        <v>2405</v>
      </c>
      <c r="D114" s="26" t="s">
        <v>407</v>
      </c>
      <c r="E114" s="26" t="s">
        <v>187</v>
      </c>
      <c r="F114" s="30" t="s">
        <v>424</v>
      </c>
      <c r="G114" s="28" t="s">
        <v>662</v>
      </c>
      <c r="H114" s="29" t="s">
        <v>663</v>
      </c>
      <c r="I114" s="26" t="s">
        <v>664</v>
      </c>
      <c r="J114" s="26" t="s">
        <v>179</v>
      </c>
      <c r="K114" s="26" t="s">
        <v>179</v>
      </c>
      <c r="L114" s="26" t="s">
        <v>179</v>
      </c>
      <c r="M114" s="26" t="s">
        <v>179</v>
      </c>
      <c r="N114" s="30" t="s">
        <v>551</v>
      </c>
      <c r="O114" s="26" t="s">
        <v>188</v>
      </c>
      <c r="P114" s="26" t="s">
        <v>201</v>
      </c>
      <c r="Q114" s="26" t="s">
        <v>179</v>
      </c>
      <c r="R114" s="26">
        <v>2</v>
      </c>
      <c r="S114" s="26">
        <v>2</v>
      </c>
      <c r="T114" s="31" t="s">
        <v>179</v>
      </c>
      <c r="U114" s="26">
        <v>1</v>
      </c>
      <c r="V114" s="31" t="s">
        <v>425</v>
      </c>
      <c r="W114" s="26" t="s">
        <v>181</v>
      </c>
      <c r="X114" s="28" t="s">
        <v>179</v>
      </c>
      <c r="Y114" s="28" t="s">
        <v>179</v>
      </c>
      <c r="Z114" s="28" t="s">
        <v>179</v>
      </c>
      <c r="AA114" s="28" t="s">
        <v>179</v>
      </c>
      <c r="AB114" s="78" t="s">
        <v>529</v>
      </c>
    </row>
    <row r="115" spans="1:28" ht="30" customHeight="1">
      <c r="A115" s="23" t="s">
        <v>430</v>
      </c>
      <c r="B115" s="14">
        <v>114</v>
      </c>
      <c r="C115" s="18">
        <v>2407</v>
      </c>
      <c r="D115" s="26" t="s">
        <v>407</v>
      </c>
      <c r="E115" s="26" t="s">
        <v>187</v>
      </c>
      <c r="F115" s="30" t="s">
        <v>669</v>
      </c>
      <c r="G115" s="28" t="s">
        <v>431</v>
      </c>
      <c r="H115" s="29" t="s">
        <v>670</v>
      </c>
      <c r="I115" s="26" t="s">
        <v>432</v>
      </c>
      <c r="J115" s="26" t="s">
        <v>179</v>
      </c>
      <c r="K115" s="26" t="s">
        <v>179</v>
      </c>
      <c r="L115" s="26" t="s">
        <v>179</v>
      </c>
      <c r="M115" s="26" t="s">
        <v>179</v>
      </c>
      <c r="N115" s="30" t="s">
        <v>543</v>
      </c>
      <c r="O115" s="26" t="s">
        <v>179</v>
      </c>
      <c r="P115" s="26" t="s">
        <v>201</v>
      </c>
      <c r="Q115" s="26" t="s">
        <v>179</v>
      </c>
      <c r="R115" s="26">
        <v>1</v>
      </c>
      <c r="S115" s="26">
        <v>2</v>
      </c>
      <c r="T115" s="31" t="s">
        <v>179</v>
      </c>
      <c r="U115" s="26">
        <v>2</v>
      </c>
      <c r="V115" s="31" t="s">
        <v>179</v>
      </c>
      <c r="W115" s="26" t="s">
        <v>181</v>
      </c>
      <c r="X115" s="28" t="s">
        <v>179</v>
      </c>
      <c r="Y115" s="28" t="s">
        <v>433</v>
      </c>
      <c r="Z115" s="28" t="s">
        <v>434</v>
      </c>
      <c r="AA115" s="28" t="s">
        <v>179</v>
      </c>
      <c r="AB115" s="78" t="s">
        <v>529</v>
      </c>
    </row>
    <row r="116" spans="1:28" ht="30" customHeight="1">
      <c r="A116" s="23" t="s">
        <v>435</v>
      </c>
      <c r="B116" s="14">
        <v>115</v>
      </c>
      <c r="C116" s="18">
        <v>2408</v>
      </c>
      <c r="D116" s="26" t="s">
        <v>407</v>
      </c>
      <c r="E116" s="26" t="s">
        <v>187</v>
      </c>
      <c r="F116" s="30" t="s">
        <v>436</v>
      </c>
      <c r="G116" s="28" t="s">
        <v>437</v>
      </c>
      <c r="H116" s="29" t="s">
        <v>671</v>
      </c>
      <c r="I116" s="26" t="s">
        <v>672</v>
      </c>
      <c r="J116" s="26" t="s">
        <v>673</v>
      </c>
      <c r="K116" s="26" t="s">
        <v>179</v>
      </c>
      <c r="L116" s="26" t="s">
        <v>179</v>
      </c>
      <c r="M116" s="26" t="s">
        <v>179</v>
      </c>
      <c r="N116" s="30" t="s">
        <v>567</v>
      </c>
      <c r="O116" s="26" t="s">
        <v>179</v>
      </c>
      <c r="P116" s="26" t="s">
        <v>201</v>
      </c>
      <c r="Q116" s="26" t="s">
        <v>180</v>
      </c>
      <c r="R116" s="26">
        <v>2</v>
      </c>
      <c r="S116" s="26">
        <v>3</v>
      </c>
      <c r="T116" s="31" t="s">
        <v>179</v>
      </c>
      <c r="U116" s="26">
        <v>1</v>
      </c>
      <c r="V116" s="31" t="s">
        <v>179</v>
      </c>
      <c r="W116" s="26" t="s">
        <v>181</v>
      </c>
      <c r="X116" s="28" t="s">
        <v>179</v>
      </c>
      <c r="Y116" s="28" t="s">
        <v>438</v>
      </c>
      <c r="Z116" s="28" t="s">
        <v>203</v>
      </c>
      <c r="AA116" s="28" t="s">
        <v>439</v>
      </c>
      <c r="AB116" s="78" t="s">
        <v>529</v>
      </c>
    </row>
    <row r="117" spans="1:28" ht="30" customHeight="1">
      <c r="A117" s="23" t="s">
        <v>440</v>
      </c>
      <c r="B117" s="14">
        <v>116</v>
      </c>
      <c r="C117" s="18">
        <v>2409</v>
      </c>
      <c r="D117" s="26" t="s">
        <v>407</v>
      </c>
      <c r="E117" s="26" t="s">
        <v>187</v>
      </c>
      <c r="F117" s="30" t="s">
        <v>441</v>
      </c>
      <c r="G117" s="28" t="s">
        <v>442</v>
      </c>
      <c r="H117" s="29" t="s">
        <v>674</v>
      </c>
      <c r="I117" s="26" t="s">
        <v>443</v>
      </c>
      <c r="J117" s="26" t="s">
        <v>179</v>
      </c>
      <c r="K117" s="26" t="s">
        <v>179</v>
      </c>
      <c r="L117" s="26" t="s">
        <v>179</v>
      </c>
      <c r="M117" s="26" t="s">
        <v>179</v>
      </c>
      <c r="N117" s="30" t="s">
        <v>551</v>
      </c>
      <c r="O117" s="26" t="s">
        <v>188</v>
      </c>
      <c r="P117" s="26" t="s">
        <v>201</v>
      </c>
      <c r="Q117" s="26" t="s">
        <v>179</v>
      </c>
      <c r="R117" s="26">
        <v>2</v>
      </c>
      <c r="S117" s="26">
        <v>2</v>
      </c>
      <c r="T117" s="31" t="s">
        <v>179</v>
      </c>
      <c r="U117" s="26" t="s">
        <v>537</v>
      </c>
      <c r="V117" s="31" t="s">
        <v>179</v>
      </c>
      <c r="W117" s="26" t="s">
        <v>181</v>
      </c>
      <c r="X117" s="28" t="s">
        <v>179</v>
      </c>
      <c r="Y117" s="28" t="s">
        <v>675</v>
      </c>
      <c r="Z117" s="28" t="s">
        <v>328</v>
      </c>
      <c r="AA117" s="28" t="s">
        <v>179</v>
      </c>
      <c r="AB117" s="78" t="s">
        <v>529</v>
      </c>
    </row>
    <row r="118" spans="1:28" ht="30" customHeight="1">
      <c r="A118" s="23" t="s">
        <v>450</v>
      </c>
      <c r="B118" s="14">
        <v>117</v>
      </c>
      <c r="C118" s="18">
        <v>2411</v>
      </c>
      <c r="D118" s="26" t="s">
        <v>407</v>
      </c>
      <c r="E118" s="26" t="s">
        <v>187</v>
      </c>
      <c r="F118" s="30" t="s">
        <v>678</v>
      </c>
      <c r="G118" s="28" t="s">
        <v>451</v>
      </c>
      <c r="H118" s="29" t="s">
        <v>679</v>
      </c>
      <c r="I118" s="26" t="s">
        <v>680</v>
      </c>
      <c r="J118" s="26" t="s">
        <v>179</v>
      </c>
      <c r="K118" s="26" t="s">
        <v>179</v>
      </c>
      <c r="L118" s="26" t="s">
        <v>179</v>
      </c>
      <c r="M118" s="26" t="s">
        <v>179</v>
      </c>
      <c r="N118" s="30" t="s">
        <v>543</v>
      </c>
      <c r="O118" s="26" t="s">
        <v>179</v>
      </c>
      <c r="P118" s="26" t="s">
        <v>201</v>
      </c>
      <c r="Q118" s="26" t="s">
        <v>179</v>
      </c>
      <c r="R118" s="26">
        <v>1</v>
      </c>
      <c r="S118" s="26">
        <v>4</v>
      </c>
      <c r="T118" s="31" t="s">
        <v>179</v>
      </c>
      <c r="U118" s="26" t="s">
        <v>537</v>
      </c>
      <c r="V118" s="31" t="s">
        <v>179</v>
      </c>
      <c r="W118" s="26" t="s">
        <v>181</v>
      </c>
      <c r="X118" s="28" t="s">
        <v>179</v>
      </c>
      <c r="Y118" s="28" t="s">
        <v>231</v>
      </c>
      <c r="Z118" s="28" t="s">
        <v>452</v>
      </c>
      <c r="AA118" s="28" t="s">
        <v>179</v>
      </c>
      <c r="AB118" s="78" t="s">
        <v>529</v>
      </c>
    </row>
    <row r="119" spans="1:28" ht="30" customHeight="1">
      <c r="A119" s="43" t="s">
        <v>520</v>
      </c>
      <c r="B119" s="14">
        <v>118</v>
      </c>
      <c r="C119" s="22">
        <v>2412</v>
      </c>
      <c r="D119" s="44" t="s">
        <v>407</v>
      </c>
      <c r="E119" s="44" t="s">
        <v>187</v>
      </c>
      <c r="F119" s="45" t="s">
        <v>521</v>
      </c>
      <c r="G119" s="46" t="s">
        <v>522</v>
      </c>
      <c r="H119" s="47" t="s">
        <v>681</v>
      </c>
      <c r="I119" s="47" t="s">
        <v>523</v>
      </c>
      <c r="J119" s="44" t="s">
        <v>179</v>
      </c>
      <c r="K119" s="44" t="s">
        <v>179</v>
      </c>
      <c r="L119" s="44" t="s">
        <v>179</v>
      </c>
      <c r="M119" s="44" t="s">
        <v>179</v>
      </c>
      <c r="N119" s="45" t="s">
        <v>580</v>
      </c>
      <c r="O119" s="44"/>
      <c r="P119" s="44"/>
      <c r="Q119" s="44" t="s">
        <v>180</v>
      </c>
      <c r="R119" s="44">
        <v>1</v>
      </c>
      <c r="S119" s="44">
        <v>2</v>
      </c>
      <c r="T119" s="44" t="s">
        <v>179</v>
      </c>
      <c r="U119" s="44" t="s">
        <v>537</v>
      </c>
      <c r="V119" s="48" t="s">
        <v>179</v>
      </c>
      <c r="W119" s="44" t="s">
        <v>181</v>
      </c>
      <c r="X119" s="48" t="s">
        <v>179</v>
      </c>
      <c r="Y119" s="44" t="s">
        <v>524</v>
      </c>
      <c r="Z119" s="46" t="s">
        <v>191</v>
      </c>
      <c r="AA119" s="46" t="s">
        <v>179</v>
      </c>
      <c r="AB119" s="78" t="s">
        <v>529</v>
      </c>
    </row>
    <row r="120" spans="1:28" ht="30" customHeight="1">
      <c r="A120" s="23" t="s">
        <v>453</v>
      </c>
      <c r="B120" s="14">
        <v>119</v>
      </c>
      <c r="C120" s="19">
        <v>2501</v>
      </c>
      <c r="D120" s="26" t="s">
        <v>454</v>
      </c>
      <c r="E120" s="26" t="s">
        <v>187</v>
      </c>
      <c r="F120" s="30" t="s">
        <v>682</v>
      </c>
      <c r="G120" s="28" t="s">
        <v>455</v>
      </c>
      <c r="H120" s="29" t="s">
        <v>683</v>
      </c>
      <c r="I120" s="26" t="s">
        <v>456</v>
      </c>
      <c r="J120" s="26" t="s">
        <v>457</v>
      </c>
      <c r="K120" s="26" t="s">
        <v>179</v>
      </c>
      <c r="L120" s="26" t="s">
        <v>179</v>
      </c>
      <c r="M120" s="26" t="s">
        <v>179</v>
      </c>
      <c r="N120" s="30" t="s">
        <v>543</v>
      </c>
      <c r="O120" s="26" t="s">
        <v>179</v>
      </c>
      <c r="P120" s="26" t="s">
        <v>201</v>
      </c>
      <c r="Q120" s="26" t="s">
        <v>179</v>
      </c>
      <c r="R120" s="26">
        <v>1</v>
      </c>
      <c r="S120" s="26">
        <v>6</v>
      </c>
      <c r="T120" s="31" t="s">
        <v>179</v>
      </c>
      <c r="U120" s="26" t="s">
        <v>537</v>
      </c>
      <c r="V120" s="31" t="s">
        <v>179</v>
      </c>
      <c r="W120" s="26" t="s">
        <v>181</v>
      </c>
      <c r="X120" s="28" t="s">
        <v>458</v>
      </c>
      <c r="Y120" s="28" t="s">
        <v>459</v>
      </c>
      <c r="Z120" s="28" t="s">
        <v>203</v>
      </c>
      <c r="AA120" s="28" t="s">
        <v>179</v>
      </c>
      <c r="AB120" s="78" t="s">
        <v>529</v>
      </c>
    </row>
    <row r="121" spans="1:28" ht="30" customHeight="1">
      <c r="A121" s="35" t="s">
        <v>460</v>
      </c>
      <c r="B121" s="14">
        <v>120</v>
      </c>
      <c r="C121" s="19">
        <v>2502</v>
      </c>
      <c r="D121" s="26" t="s">
        <v>454</v>
      </c>
      <c r="E121" s="26" t="s">
        <v>187</v>
      </c>
      <c r="F121" s="30" t="s">
        <v>461</v>
      </c>
      <c r="G121" s="28" t="s">
        <v>462</v>
      </c>
      <c r="H121" s="29" t="s">
        <v>684</v>
      </c>
      <c r="I121" s="26" t="s">
        <v>685</v>
      </c>
      <c r="J121" s="26" t="s">
        <v>686</v>
      </c>
      <c r="K121" s="26" t="s">
        <v>179</v>
      </c>
      <c r="L121" s="26" t="s">
        <v>179</v>
      </c>
      <c r="M121" s="26" t="s">
        <v>179</v>
      </c>
      <c r="N121" s="30" t="s">
        <v>536</v>
      </c>
      <c r="O121" s="26" t="s">
        <v>188</v>
      </c>
      <c r="P121" s="26" t="s">
        <v>179</v>
      </c>
      <c r="Q121" s="26" t="s">
        <v>179</v>
      </c>
      <c r="R121" s="26">
        <v>1</v>
      </c>
      <c r="S121" s="26">
        <v>3</v>
      </c>
      <c r="T121" s="31" t="s">
        <v>179</v>
      </c>
      <c r="U121" s="26">
        <v>2</v>
      </c>
      <c r="V121" s="31" t="s">
        <v>179</v>
      </c>
      <c r="W121" s="26" t="s">
        <v>181</v>
      </c>
      <c r="X121" s="28" t="s">
        <v>179</v>
      </c>
      <c r="Y121" s="28" t="s">
        <v>208</v>
      </c>
      <c r="Z121" s="28" t="s">
        <v>463</v>
      </c>
      <c r="AA121" s="28" t="s">
        <v>179</v>
      </c>
      <c r="AB121" s="78" t="s">
        <v>529</v>
      </c>
    </row>
    <row r="122" spans="1:28" ht="30" customHeight="1">
      <c r="A122" s="23" t="s">
        <v>464</v>
      </c>
      <c r="B122" s="14">
        <v>121</v>
      </c>
      <c r="C122" s="19">
        <v>2503</v>
      </c>
      <c r="D122" s="26" t="s">
        <v>454</v>
      </c>
      <c r="E122" s="26" t="s">
        <v>187</v>
      </c>
      <c r="F122" s="30" t="s">
        <v>465</v>
      </c>
      <c r="G122" s="28" t="s">
        <v>466</v>
      </c>
      <c r="H122" s="29" t="s">
        <v>687</v>
      </c>
      <c r="I122" s="26" t="s">
        <v>467</v>
      </c>
      <c r="J122" s="26" t="s">
        <v>688</v>
      </c>
      <c r="K122" s="26" t="s">
        <v>179</v>
      </c>
      <c r="L122" s="26" t="s">
        <v>179</v>
      </c>
      <c r="M122" s="26" t="s">
        <v>179</v>
      </c>
      <c r="N122" s="30" t="s">
        <v>536</v>
      </c>
      <c r="O122" s="26" t="s">
        <v>188</v>
      </c>
      <c r="P122" s="26" t="s">
        <v>179</v>
      </c>
      <c r="Q122" s="26" t="s">
        <v>179</v>
      </c>
      <c r="R122" s="26">
        <v>1</v>
      </c>
      <c r="S122" s="26">
        <v>3</v>
      </c>
      <c r="T122" s="31" t="s">
        <v>179</v>
      </c>
      <c r="U122" s="26">
        <v>1</v>
      </c>
      <c r="V122" s="31" t="s">
        <v>179</v>
      </c>
      <c r="W122" s="26" t="s">
        <v>181</v>
      </c>
      <c r="X122" s="28" t="s">
        <v>179</v>
      </c>
      <c r="Y122" s="28" t="s">
        <v>468</v>
      </c>
      <c r="Z122" s="28" t="s">
        <v>469</v>
      </c>
      <c r="AA122" s="28" t="s">
        <v>179</v>
      </c>
      <c r="AB122" s="78" t="s">
        <v>529</v>
      </c>
    </row>
    <row r="123" spans="1:28" ht="30" customHeight="1">
      <c r="A123" s="23" t="s">
        <v>470</v>
      </c>
      <c r="B123" s="14">
        <v>122</v>
      </c>
      <c r="C123" s="19">
        <v>2504</v>
      </c>
      <c r="D123" s="26" t="s">
        <v>454</v>
      </c>
      <c r="E123" s="26" t="s">
        <v>187</v>
      </c>
      <c r="F123" s="30" t="s">
        <v>471</v>
      </c>
      <c r="G123" s="28" t="s">
        <v>472</v>
      </c>
      <c r="H123" s="29" t="s">
        <v>689</v>
      </c>
      <c r="I123" s="26" t="s">
        <v>690</v>
      </c>
      <c r="J123" s="26" t="s">
        <v>179</v>
      </c>
      <c r="K123" s="26" t="s">
        <v>179</v>
      </c>
      <c r="L123" s="26" t="s">
        <v>179</v>
      </c>
      <c r="M123" s="26" t="s">
        <v>179</v>
      </c>
      <c r="N123" s="30" t="s">
        <v>580</v>
      </c>
      <c r="O123" s="26" t="s">
        <v>179</v>
      </c>
      <c r="P123" s="26" t="s">
        <v>179</v>
      </c>
      <c r="Q123" s="26" t="s">
        <v>180</v>
      </c>
      <c r="R123" s="26">
        <v>1</v>
      </c>
      <c r="S123" s="26">
        <v>5</v>
      </c>
      <c r="T123" s="31" t="s">
        <v>179</v>
      </c>
      <c r="U123" s="26">
        <v>2</v>
      </c>
      <c r="V123" s="31" t="s">
        <v>179</v>
      </c>
      <c r="W123" s="26" t="s">
        <v>181</v>
      </c>
      <c r="X123" s="28" t="s">
        <v>179</v>
      </c>
      <c r="Y123" s="28" t="s">
        <v>473</v>
      </c>
      <c r="Z123" s="28" t="s">
        <v>474</v>
      </c>
      <c r="AA123" s="28" t="s">
        <v>179</v>
      </c>
      <c r="AB123" s="78" t="s">
        <v>529</v>
      </c>
    </row>
    <row r="124" spans="1:28" ht="30" customHeight="1">
      <c r="A124" s="23" t="s">
        <v>475</v>
      </c>
      <c r="B124" s="14">
        <v>123</v>
      </c>
      <c r="C124" s="19">
        <v>2505</v>
      </c>
      <c r="D124" s="26" t="s">
        <v>454</v>
      </c>
      <c r="E124" s="26" t="s">
        <v>187</v>
      </c>
      <c r="F124" s="30" t="s">
        <v>476</v>
      </c>
      <c r="G124" s="28" t="s">
        <v>477</v>
      </c>
      <c r="H124" s="29" t="s">
        <v>691</v>
      </c>
      <c r="I124" s="26" t="s">
        <v>692</v>
      </c>
      <c r="J124" s="26" t="s">
        <v>179</v>
      </c>
      <c r="K124" s="26" t="s">
        <v>179</v>
      </c>
      <c r="L124" s="26" t="s">
        <v>179</v>
      </c>
      <c r="M124" s="26" t="s">
        <v>179</v>
      </c>
      <c r="N124" s="30" t="s">
        <v>543</v>
      </c>
      <c r="O124" s="26" t="s">
        <v>179</v>
      </c>
      <c r="P124" s="26" t="s">
        <v>201</v>
      </c>
      <c r="Q124" s="26" t="s">
        <v>179</v>
      </c>
      <c r="R124" s="26">
        <v>1</v>
      </c>
      <c r="S124" s="26">
        <v>3</v>
      </c>
      <c r="T124" s="31" t="s">
        <v>179</v>
      </c>
      <c r="U124" s="26" t="s">
        <v>537</v>
      </c>
      <c r="V124" s="31" t="s">
        <v>179</v>
      </c>
      <c r="W124" s="26" t="s">
        <v>181</v>
      </c>
      <c r="X124" s="28" t="s">
        <v>478</v>
      </c>
      <c r="Y124" s="28" t="s">
        <v>479</v>
      </c>
      <c r="Z124" s="28" t="s">
        <v>480</v>
      </c>
      <c r="AA124" s="28" t="s">
        <v>179</v>
      </c>
      <c r="AB124" s="78" t="s">
        <v>529</v>
      </c>
    </row>
    <row r="125" spans="1:28" ht="30" customHeight="1">
      <c r="A125" s="23" t="s">
        <v>481</v>
      </c>
      <c r="B125" s="14">
        <v>124</v>
      </c>
      <c r="C125" s="19">
        <v>2506</v>
      </c>
      <c r="D125" s="26" t="s">
        <v>454</v>
      </c>
      <c r="E125" s="26" t="s">
        <v>187</v>
      </c>
      <c r="F125" s="30" t="s">
        <v>482</v>
      </c>
      <c r="G125" s="28" t="s">
        <v>693</v>
      </c>
      <c r="H125" s="29" t="s">
        <v>694</v>
      </c>
      <c r="I125" s="26" t="s">
        <v>483</v>
      </c>
      <c r="J125" s="26" t="s">
        <v>484</v>
      </c>
      <c r="K125" s="26" t="s">
        <v>179</v>
      </c>
      <c r="L125" s="26" t="s">
        <v>179</v>
      </c>
      <c r="M125" s="26" t="s">
        <v>179</v>
      </c>
      <c r="N125" s="30" t="s">
        <v>543</v>
      </c>
      <c r="O125" s="26" t="s">
        <v>179</v>
      </c>
      <c r="P125" s="26" t="s">
        <v>201</v>
      </c>
      <c r="Q125" s="26" t="s">
        <v>179</v>
      </c>
      <c r="R125" s="26">
        <v>1</v>
      </c>
      <c r="S125" s="26">
        <v>2</v>
      </c>
      <c r="T125" s="31" t="s">
        <v>179</v>
      </c>
      <c r="U125" s="26" t="s">
        <v>537</v>
      </c>
      <c r="V125" s="31" t="s">
        <v>179</v>
      </c>
      <c r="W125" s="26" t="s">
        <v>181</v>
      </c>
      <c r="X125" s="28" t="s">
        <v>179</v>
      </c>
      <c r="Y125" s="28" t="s">
        <v>485</v>
      </c>
      <c r="Z125" s="28" t="s">
        <v>449</v>
      </c>
      <c r="AA125" s="28" t="s">
        <v>179</v>
      </c>
      <c r="AB125" s="78" t="s">
        <v>529</v>
      </c>
    </row>
    <row r="126" spans="1:28" ht="30" customHeight="1">
      <c r="A126" s="23" t="s">
        <v>486</v>
      </c>
      <c r="B126" s="14">
        <v>125</v>
      </c>
      <c r="C126" s="19">
        <v>2507</v>
      </c>
      <c r="D126" s="26" t="s">
        <v>454</v>
      </c>
      <c r="E126" s="26" t="s">
        <v>187</v>
      </c>
      <c r="F126" s="30" t="s">
        <v>487</v>
      </c>
      <c r="G126" s="28" t="s">
        <v>488</v>
      </c>
      <c r="H126" s="29" t="s">
        <v>695</v>
      </c>
      <c r="I126" s="26" t="s">
        <v>489</v>
      </c>
      <c r="J126" s="26" t="s">
        <v>490</v>
      </c>
      <c r="K126" s="26" t="s">
        <v>491</v>
      </c>
      <c r="L126" s="26" t="s">
        <v>179</v>
      </c>
      <c r="M126" s="26" t="s">
        <v>179</v>
      </c>
      <c r="N126" s="30" t="s">
        <v>580</v>
      </c>
      <c r="O126" s="26" t="s">
        <v>179</v>
      </c>
      <c r="P126" s="26"/>
      <c r="Q126" s="26" t="s">
        <v>180</v>
      </c>
      <c r="R126" s="26">
        <v>1</v>
      </c>
      <c r="S126" s="26">
        <v>4</v>
      </c>
      <c r="T126" s="26" t="s">
        <v>179</v>
      </c>
      <c r="U126" s="26">
        <v>4</v>
      </c>
      <c r="V126" s="26" t="s">
        <v>179</v>
      </c>
      <c r="W126" s="26" t="s">
        <v>181</v>
      </c>
      <c r="X126" s="26" t="s">
        <v>179</v>
      </c>
      <c r="Y126" s="28" t="s">
        <v>179</v>
      </c>
      <c r="Z126" s="28" t="s">
        <v>218</v>
      </c>
      <c r="AA126" s="28" t="s">
        <v>179</v>
      </c>
      <c r="AB126" s="78" t="s">
        <v>529</v>
      </c>
    </row>
    <row r="127" spans="1:28" ht="30" customHeight="1">
      <c r="A127" s="23" t="s">
        <v>492</v>
      </c>
      <c r="B127" s="14">
        <v>126</v>
      </c>
      <c r="C127" s="20">
        <v>2601</v>
      </c>
      <c r="D127" s="26" t="s">
        <v>493</v>
      </c>
      <c r="E127" s="26" t="s">
        <v>187</v>
      </c>
      <c r="F127" s="30" t="s">
        <v>696</v>
      </c>
      <c r="G127" s="28" t="s">
        <v>494</v>
      </c>
      <c r="H127" s="29" t="s">
        <v>697</v>
      </c>
      <c r="I127" s="26" t="s">
        <v>495</v>
      </c>
      <c r="J127" s="26" t="s">
        <v>179</v>
      </c>
      <c r="K127" s="26" t="s">
        <v>179</v>
      </c>
      <c r="L127" s="26" t="s">
        <v>179</v>
      </c>
      <c r="M127" s="26" t="s">
        <v>179</v>
      </c>
      <c r="N127" s="30" t="s">
        <v>551</v>
      </c>
      <c r="O127" s="26" t="s">
        <v>188</v>
      </c>
      <c r="P127" s="26" t="s">
        <v>201</v>
      </c>
      <c r="Q127" s="26" t="s">
        <v>179</v>
      </c>
      <c r="R127" s="26">
        <v>1</v>
      </c>
      <c r="S127" s="26">
        <v>2</v>
      </c>
      <c r="T127" s="31" t="s">
        <v>179</v>
      </c>
      <c r="U127" s="26">
        <v>1</v>
      </c>
      <c r="V127" s="31" t="s">
        <v>179</v>
      </c>
      <c r="W127" s="26" t="s">
        <v>181</v>
      </c>
      <c r="X127" s="28" t="s">
        <v>179</v>
      </c>
      <c r="Y127" s="28" t="s">
        <v>208</v>
      </c>
      <c r="Z127" s="28" t="s">
        <v>496</v>
      </c>
      <c r="AA127" s="28" t="s">
        <v>179</v>
      </c>
      <c r="AB127" s="78" t="s">
        <v>529</v>
      </c>
    </row>
    <row r="128" spans="1:28" ht="30" customHeight="1">
      <c r="A128" s="23" t="s">
        <v>497</v>
      </c>
      <c r="B128" s="14">
        <v>127</v>
      </c>
      <c r="C128" s="20">
        <v>2602</v>
      </c>
      <c r="D128" s="26" t="s">
        <v>493</v>
      </c>
      <c r="E128" s="26" t="s">
        <v>187</v>
      </c>
      <c r="F128" s="30" t="s">
        <v>353</v>
      </c>
      <c r="G128" s="28" t="s">
        <v>354</v>
      </c>
      <c r="H128" s="29" t="s">
        <v>698</v>
      </c>
      <c r="I128" s="26" t="s">
        <v>356</v>
      </c>
      <c r="J128" s="26" t="s">
        <v>355</v>
      </c>
      <c r="K128" s="26" t="s">
        <v>357</v>
      </c>
      <c r="L128" s="26" t="s">
        <v>358</v>
      </c>
      <c r="M128" s="26" t="s">
        <v>179</v>
      </c>
      <c r="N128" s="30" t="s">
        <v>551</v>
      </c>
      <c r="O128" s="26" t="s">
        <v>188</v>
      </c>
      <c r="P128" s="26" t="s">
        <v>201</v>
      </c>
      <c r="Q128" s="26" t="s">
        <v>179</v>
      </c>
      <c r="R128" s="26">
        <v>2</v>
      </c>
      <c r="S128" s="26">
        <v>2</v>
      </c>
      <c r="T128" s="31" t="s">
        <v>179</v>
      </c>
      <c r="U128" s="26">
        <v>2</v>
      </c>
      <c r="V128" s="31" t="s">
        <v>179</v>
      </c>
      <c r="W128" s="26" t="s">
        <v>181</v>
      </c>
      <c r="X128" s="28" t="s">
        <v>179</v>
      </c>
      <c r="Y128" s="28" t="s">
        <v>498</v>
      </c>
      <c r="Z128" s="28" t="s">
        <v>209</v>
      </c>
      <c r="AA128" s="28" t="s">
        <v>179</v>
      </c>
      <c r="AB128" s="78" t="s">
        <v>529</v>
      </c>
    </row>
    <row r="129" spans="1:29" s="42" customFormat="1" ht="30" customHeight="1">
      <c r="A129" s="23" t="s">
        <v>499</v>
      </c>
      <c r="B129" s="14">
        <v>128</v>
      </c>
      <c r="C129" s="20">
        <v>2603</v>
      </c>
      <c r="D129" s="26" t="s">
        <v>493</v>
      </c>
      <c r="E129" s="26" t="s">
        <v>187</v>
      </c>
      <c r="F129" s="30" t="s">
        <v>500</v>
      </c>
      <c r="G129" s="38" t="s">
        <v>699</v>
      </c>
      <c r="H129" s="29" t="s">
        <v>700</v>
      </c>
      <c r="I129" s="26" t="s">
        <v>701</v>
      </c>
      <c r="J129" s="26"/>
      <c r="K129" s="26"/>
      <c r="L129" s="26"/>
      <c r="M129" s="26"/>
      <c r="N129" s="30" t="s">
        <v>543</v>
      </c>
      <c r="O129" s="26" t="s">
        <v>179</v>
      </c>
      <c r="P129" s="26" t="s">
        <v>201</v>
      </c>
      <c r="Q129" s="26" t="s">
        <v>179</v>
      </c>
      <c r="R129" s="26">
        <v>1</v>
      </c>
      <c r="S129" s="26">
        <v>4</v>
      </c>
      <c r="T129" s="31" t="s">
        <v>501</v>
      </c>
      <c r="U129" s="26" t="s">
        <v>537</v>
      </c>
      <c r="V129" s="31" t="s">
        <v>179</v>
      </c>
      <c r="W129" s="26" t="s">
        <v>181</v>
      </c>
      <c r="X129" s="28" t="s">
        <v>179</v>
      </c>
      <c r="Y129" s="28" t="s">
        <v>502</v>
      </c>
      <c r="Z129" s="28" t="s">
        <v>503</v>
      </c>
      <c r="AA129" s="28" t="s">
        <v>179</v>
      </c>
      <c r="AB129" s="78" t="s">
        <v>529</v>
      </c>
    </row>
    <row r="130" spans="1:29" s="42" customFormat="1" ht="30" customHeight="1">
      <c r="A130" s="23" t="s">
        <v>504</v>
      </c>
      <c r="B130" s="14">
        <v>129</v>
      </c>
      <c r="C130" s="21">
        <v>2701</v>
      </c>
      <c r="D130" s="26" t="s">
        <v>505</v>
      </c>
      <c r="E130" s="26" t="s">
        <v>187</v>
      </c>
      <c r="F130" s="30" t="s">
        <v>506</v>
      </c>
      <c r="G130" s="38" t="s">
        <v>702</v>
      </c>
      <c r="H130" s="29" t="s">
        <v>703</v>
      </c>
      <c r="I130" s="26" t="s">
        <v>704</v>
      </c>
      <c r="J130" s="26" t="s">
        <v>705</v>
      </c>
      <c r="K130" s="26" t="s">
        <v>179</v>
      </c>
      <c r="L130" s="26" t="s">
        <v>179</v>
      </c>
      <c r="M130" s="26" t="s">
        <v>179</v>
      </c>
      <c r="N130" s="30" t="s">
        <v>543</v>
      </c>
      <c r="O130" s="26" t="s">
        <v>179</v>
      </c>
      <c r="P130" s="26" t="s">
        <v>201</v>
      </c>
      <c r="Q130" s="26" t="s">
        <v>179</v>
      </c>
      <c r="R130" s="26">
        <v>1</v>
      </c>
      <c r="S130" s="26">
        <v>4</v>
      </c>
      <c r="T130" s="31" t="s">
        <v>179</v>
      </c>
      <c r="U130" s="26" t="s">
        <v>537</v>
      </c>
      <c r="V130" s="31" t="s">
        <v>179</v>
      </c>
      <c r="W130" s="26" t="s">
        <v>95</v>
      </c>
      <c r="X130" s="28" t="s">
        <v>179</v>
      </c>
      <c r="Y130" s="28" t="s">
        <v>179</v>
      </c>
      <c r="Z130" s="28" t="s">
        <v>179</v>
      </c>
      <c r="AA130" s="28" t="s">
        <v>179</v>
      </c>
      <c r="AB130" s="78" t="s">
        <v>529</v>
      </c>
    </row>
    <row r="131" spans="1:29" s="42" customFormat="1" ht="30" customHeight="1">
      <c r="A131" s="42" t="s">
        <v>507</v>
      </c>
      <c r="B131" s="14">
        <v>130</v>
      </c>
      <c r="C131" s="21">
        <v>2702</v>
      </c>
      <c r="D131" s="26" t="s">
        <v>505</v>
      </c>
      <c r="E131" s="26" t="s">
        <v>187</v>
      </c>
      <c r="F131" s="30" t="s">
        <v>508</v>
      </c>
      <c r="G131" s="29" t="s">
        <v>509</v>
      </c>
      <c r="H131" s="29" t="s">
        <v>706</v>
      </c>
      <c r="I131" s="26" t="s">
        <v>707</v>
      </c>
      <c r="J131" s="26" t="s">
        <v>179</v>
      </c>
      <c r="K131" s="26" t="s">
        <v>179</v>
      </c>
      <c r="L131" s="26" t="s">
        <v>179</v>
      </c>
      <c r="M131" s="26" t="s">
        <v>179</v>
      </c>
      <c r="N131" s="29" t="s">
        <v>551</v>
      </c>
      <c r="O131" s="29" t="s">
        <v>188</v>
      </c>
      <c r="P131" s="26" t="s">
        <v>201</v>
      </c>
      <c r="Q131" s="26" t="s">
        <v>179</v>
      </c>
      <c r="R131" s="26">
        <v>2</v>
      </c>
      <c r="S131" s="26">
        <v>1</v>
      </c>
      <c r="T131" s="26" t="s">
        <v>179</v>
      </c>
      <c r="U131" s="26">
        <v>1</v>
      </c>
      <c r="V131" s="26" t="s">
        <v>179</v>
      </c>
      <c r="W131" s="26" t="s">
        <v>181</v>
      </c>
      <c r="X131" s="26" t="s">
        <v>179</v>
      </c>
      <c r="Y131" s="26" t="s">
        <v>510</v>
      </c>
      <c r="Z131" s="26" t="s">
        <v>511</v>
      </c>
      <c r="AA131" s="26" t="s">
        <v>512</v>
      </c>
      <c r="AB131" s="78" t="s">
        <v>529</v>
      </c>
    </row>
    <row r="132" spans="1:29" s="43" customFormat="1" ht="30" customHeight="1">
      <c r="A132" s="42" t="s">
        <v>513</v>
      </c>
      <c r="B132" s="14">
        <v>131</v>
      </c>
      <c r="C132" s="21">
        <v>2703</v>
      </c>
      <c r="D132" s="26" t="s">
        <v>505</v>
      </c>
      <c r="E132" s="26" t="s">
        <v>187</v>
      </c>
      <c r="F132" s="30" t="s">
        <v>514</v>
      </c>
      <c r="G132" s="29" t="s">
        <v>515</v>
      </c>
      <c r="H132" s="29" t="s">
        <v>706</v>
      </c>
      <c r="I132" s="26" t="s">
        <v>707</v>
      </c>
      <c r="J132" s="26" t="s">
        <v>179</v>
      </c>
      <c r="K132" s="26" t="s">
        <v>179</v>
      </c>
      <c r="L132" s="26" t="s">
        <v>179</v>
      </c>
      <c r="M132" s="26" t="s">
        <v>179</v>
      </c>
      <c r="N132" s="29" t="s">
        <v>551</v>
      </c>
      <c r="O132" s="29" t="s">
        <v>188</v>
      </c>
      <c r="P132" s="26" t="s">
        <v>201</v>
      </c>
      <c r="Q132" s="26" t="s">
        <v>179</v>
      </c>
      <c r="R132" s="26">
        <v>2</v>
      </c>
      <c r="S132" s="26">
        <v>1</v>
      </c>
      <c r="T132" s="26" t="s">
        <v>179</v>
      </c>
      <c r="U132" s="26">
        <v>1</v>
      </c>
      <c r="V132" s="26" t="s">
        <v>179</v>
      </c>
      <c r="W132" s="26" t="s">
        <v>181</v>
      </c>
      <c r="X132" s="26" t="s">
        <v>179</v>
      </c>
      <c r="Y132" s="26" t="s">
        <v>510</v>
      </c>
      <c r="Z132" s="26" t="s">
        <v>511</v>
      </c>
      <c r="AA132" s="26" t="s">
        <v>512</v>
      </c>
      <c r="AB132" s="78" t="s">
        <v>529</v>
      </c>
      <c r="AC132" s="50"/>
    </row>
    <row r="133" spans="1:29" s="43" customFormat="1" ht="30" customHeight="1">
      <c r="A133" s="42" t="s">
        <v>516</v>
      </c>
      <c r="B133" s="14">
        <v>132</v>
      </c>
      <c r="C133" s="21">
        <v>2704</v>
      </c>
      <c r="D133" s="26" t="s">
        <v>505</v>
      </c>
      <c r="E133" s="26" t="s">
        <v>187</v>
      </c>
      <c r="F133" s="30" t="s">
        <v>517</v>
      </c>
      <c r="G133" s="29" t="s">
        <v>518</v>
      </c>
      <c r="H133" s="29" t="s">
        <v>706</v>
      </c>
      <c r="I133" s="26" t="s">
        <v>707</v>
      </c>
      <c r="J133" s="26" t="s">
        <v>179</v>
      </c>
      <c r="K133" s="26" t="s">
        <v>179</v>
      </c>
      <c r="L133" s="26" t="s">
        <v>179</v>
      </c>
      <c r="M133" s="26" t="s">
        <v>179</v>
      </c>
      <c r="N133" s="29" t="s">
        <v>551</v>
      </c>
      <c r="O133" s="29" t="s">
        <v>188</v>
      </c>
      <c r="P133" s="26" t="s">
        <v>201</v>
      </c>
      <c r="Q133" s="26" t="s">
        <v>179</v>
      </c>
      <c r="R133" s="26">
        <v>2</v>
      </c>
      <c r="S133" s="26">
        <v>1</v>
      </c>
      <c r="T133" s="26" t="s">
        <v>179</v>
      </c>
      <c r="U133" s="26">
        <v>1</v>
      </c>
      <c r="V133" s="26" t="s">
        <v>179</v>
      </c>
      <c r="W133" s="26" t="s">
        <v>181</v>
      </c>
      <c r="X133" s="26" t="s">
        <v>179</v>
      </c>
      <c r="Y133" s="26" t="s">
        <v>510</v>
      </c>
      <c r="Z133" s="26" t="s">
        <v>511</v>
      </c>
      <c r="AA133" s="26" t="s">
        <v>512</v>
      </c>
      <c r="AB133" s="78" t="s">
        <v>529</v>
      </c>
      <c r="AC133" s="50"/>
    </row>
    <row r="134" spans="1:29" ht="30" customHeight="1"/>
    <row r="135" spans="1:29" ht="30" customHeight="1"/>
    <row r="136" spans="1:29" ht="30" customHeight="1"/>
    <row r="137" spans="1:29" ht="30" customHeight="1"/>
    <row r="138" spans="1:29" ht="30" customHeight="1"/>
    <row r="139" spans="1:29" ht="30" customHeight="1"/>
    <row r="140" spans="1:29" ht="30" customHeight="1"/>
    <row r="141" spans="1:29" ht="30" customHeight="1"/>
    <row r="142" spans="1:29" ht="30" customHeight="1"/>
    <row r="143" spans="1:29" ht="30" customHeight="1"/>
    <row r="144" spans="1:29" ht="30" customHeight="1"/>
    <row r="145" ht="30" customHeight="1"/>
    <row r="146" ht="30" customHeight="1"/>
    <row r="147" ht="30" customHeight="1"/>
    <row r="148" ht="30" customHeight="1"/>
    <row r="149" ht="30" customHeight="1"/>
    <row r="150" ht="30" customHeight="1"/>
    <row r="151" ht="30" customHeight="1"/>
    <row r="152" ht="30" customHeight="1"/>
    <row r="153" ht="30" customHeight="1"/>
    <row r="154" ht="30" customHeight="1"/>
    <row r="155" ht="30" customHeight="1"/>
    <row r="156" ht="30" customHeight="1"/>
    <row r="157" ht="30" customHeight="1"/>
    <row r="158" ht="30" customHeight="1"/>
    <row r="159" ht="30" customHeight="1"/>
    <row r="160" ht="30" customHeight="1"/>
    <row r="161" ht="30" customHeight="1"/>
    <row r="162" ht="30" customHeight="1"/>
    <row r="163" ht="30" customHeight="1"/>
    <row r="164" ht="30" customHeight="1"/>
    <row r="165" ht="30" customHeight="1"/>
    <row r="166" ht="30" customHeight="1"/>
    <row r="167" ht="30" customHeight="1"/>
    <row r="168" ht="30" customHeight="1"/>
    <row r="169" ht="30" customHeight="1"/>
    <row r="170" ht="30" customHeight="1"/>
    <row r="171" ht="30" customHeight="1"/>
    <row r="172" ht="30" customHeight="1"/>
    <row r="173" ht="30" customHeight="1"/>
    <row r="174" ht="30" customHeight="1"/>
    <row r="175" ht="30" customHeight="1"/>
    <row r="176" ht="30" customHeight="1"/>
    <row r="177" ht="30" customHeight="1"/>
    <row r="178" ht="30" customHeight="1"/>
    <row r="179" ht="30" customHeight="1"/>
    <row r="180" ht="30" customHeight="1"/>
    <row r="181" ht="30" customHeight="1"/>
    <row r="182" ht="30" customHeight="1"/>
    <row r="183" ht="30" customHeight="1"/>
    <row r="184" ht="30" customHeight="1"/>
    <row r="185" ht="30" customHeight="1"/>
    <row r="186" ht="30" customHeight="1"/>
    <row r="187" ht="30" customHeight="1"/>
    <row r="188" ht="30" customHeight="1"/>
    <row r="189" ht="30" customHeight="1"/>
  </sheetData>
  <sheetProtection algorithmName="SHA-512" hashValue="Y7Rem4jAkKQ/UNPuYRt4Q1wCWHgrT+Up0I7ntJg2c/PcTZhJHgw1nC2BKjYnXkcfnpay2upMiT7ZdbGBmmWtoA==" saltValue="4B0QLFFxtK1GOMRxT1piLw==" spinCount="100000" sheet="1" objects="1" scenarios="1"/>
  <autoFilter ref="A1:AC133" xr:uid="{1088DB91-D067-4838-8621-F2F80BAC2737}">
    <sortState xmlns:xlrd2="http://schemas.microsoft.com/office/spreadsheetml/2017/richdata2" ref="A2:AC132">
      <sortCondition ref="C1"/>
    </sortState>
  </autoFilter>
  <sortState xmlns:xlrd2="http://schemas.microsoft.com/office/spreadsheetml/2017/richdata2" ref="A2:AB133">
    <sortCondition ref="C2:C133"/>
  </sortState>
  <phoneticPr fontId="2"/>
  <printOptions horizontalCentered="1"/>
  <pageMargins left="0.70866141732283472" right="0.70866141732283472" top="0.74803149606299213" bottom="0.74803149606299213" header="0.31496062992125984" footer="0.31496062992125984"/>
  <pageSetup paperSize="9" scale="10" fitToHeight="0" orientation="landscape" r:id="rId1"/>
  <headerFooter>
    <oddHeader xml:space="preserve">&amp;C&amp;"-,太字"&amp;60令和７年度　オープンハウス開催講座一覧
</oddHeader>
    <oddFooter>&amp;R&amp;"-,太字"&amp;50&amp;P</oddFooter>
  </headerFooter>
  <rowBreaks count="6" manualBreakCount="6">
    <brk id="19" max="16383" man="1"/>
    <brk id="36" max="16383" man="1"/>
    <brk id="47" max="16383" man="1"/>
    <brk id="58" max="16383" man="1"/>
    <brk id="65" max="16383" man="1"/>
    <brk id="6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入力用シート</vt:lpstr>
      <vt:lpstr>DB</vt:lpstr>
      <vt:lpstr>（非表示）高専data</vt:lpstr>
      <vt:lpstr>（非表示）総表の値をコピー</vt:lpstr>
      <vt:lpstr>'（非表示）高専data'!Print_Area</vt:lpstr>
      <vt:lpstr>'（非表示）総表の値をコピー'!Print_Area</vt:lpstr>
      <vt:lpstr>入力用シート!Print_Area</vt:lpstr>
      <vt:lpstr>'（非表示）総表の値をコピー'!Print_Titles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奥山 苑子</dc:creator>
  <cp:lastModifiedBy>廣川 アツ子</cp:lastModifiedBy>
  <cp:lastPrinted>2025-04-30T05:21:58Z</cp:lastPrinted>
  <dcterms:created xsi:type="dcterms:W3CDTF">2015-06-05T18:19:34Z</dcterms:created>
  <dcterms:modified xsi:type="dcterms:W3CDTF">2025-04-30T05:24:06Z</dcterms:modified>
</cp:coreProperties>
</file>